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БЮДЖЕТА'!$A$10:$AA$502</definedName>
    <definedName name="_xlnm.Print_Titles" localSheetId="1">'БЕЗ УЧЕТА СЧЕТОВ БЮДЖЕТА'!$10:$10</definedName>
    <definedName name="_xlnm.Print_Area" localSheetId="1">'БЕЗ УЧЕТА СЧЕТОВ БЮДЖЕТА'!$A$1:$AA$504</definedName>
  </definedNames>
  <calcPr fullCalcOnLoad="1"/>
</workbook>
</file>

<file path=xl/sharedStrings.xml><?xml version="1.0" encoding="utf-8"?>
<sst xmlns="http://schemas.openxmlformats.org/spreadsheetml/2006/main" count="2000" uniqueCount="402">
  <si>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</si>
  <si>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</si>
  <si>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</si>
  <si>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</si>
  <si>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</si>
  <si>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</si>
  <si>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</si>
  <si>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</si>
  <si>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</si>
  <si>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</si>
  <si>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</si>
  <si>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</si>
  <si>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</si>
  <si>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</si>
  <si>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</si>
  <si>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</si>
  <si>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</si>
  <si>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</si>
  <si>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</si>
  <si>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</si>
  <si>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</si>
  <si>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</si>
  <si>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</si>
  <si>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</si>
  <si>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</si>
  <si>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</si>
  <si>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</si>
  <si>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</si>
  <si>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</si>
  <si>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</si>
  <si>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</si>
  <si>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</si>
  <si>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</si>
  <si>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</si>
  <si>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</si>
  <si>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</si>
  <si>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</si>
  <si>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</si>
  <si>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</si>
  <si>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</si>
  <si>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</si>
  <si>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</si>
  <si>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</si>
  <si>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</si>
  <si>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</si>
  <si>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</si>
  <si>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</si>
  <si>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</si>
  <si>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</si>
  <si>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</si>
  <si>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</si>
  <si>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</si>
  <si>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</si>
  <si>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</si>
  <si>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</si>
  <si>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</si>
  <si>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</si>
  <si>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</si>
  <si>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</si>
  <si>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</si>
  <si>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</si>
  <si>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</si>
  <si>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</si>
  <si>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</si>
  <si>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</si>
  <si>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</si>
  <si>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</si>
  <si>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</si>
  <si>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</si>
  <si>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</si>
  <si>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</si>
  <si>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</si>
  <si>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</si>
  <si>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</si>
  <si>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</si>
  <si>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</si>
  <si>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</si>
  <si>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</si>
  <si>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</si>
  <si>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</si>
  <si>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</si>
  <si>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</si>
  <si>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</si>
  <si>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</si>
  <si>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</si>
  <si>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</si>
  <si>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</si>
  <si>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</si>
  <si>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</si>
  <si>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</si>
  <si>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</si>
  <si>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</si>
  <si>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</si>
  <si>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</si>
  <si>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</si>
  <si>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</si>
  <si>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</si>
  <si>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</si>
  <si>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</si>
  <si>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</si>
  <si>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</si>
  <si>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</si>
  <si>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</si>
  <si>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</si>
  <si>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</si>
  <si>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</si>
  <si>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</si>
  <si>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</si>
  <si>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</si>
  <si>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</si>
  <si>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</si>
  <si>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</si>
  <si>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</si>
  <si>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</si>
  <si>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</si>
  <si>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</si>
  <si>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</si>
  <si>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</si>
  <si>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</si>
  <si>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</si>
  <si>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</si>
  <si>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</si>
  <si>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</si>
  <si>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</si>
  <si>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</si>
  <si>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</si>
  <si>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</si>
  <si>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</si>
  <si>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</si>
  <si>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</si>
  <si>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</si>
  <si>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</si>
  <si>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</si>
  <si>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</si>
  <si>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</si>
  <si>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</si>
  <si>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</si>
  <si>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</si>
  <si>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</si>
  <si>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</si>
  <si>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</si>
  <si>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</si>
  <si>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</si>
  <si>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</si>
  <si>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</si>
  <si>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</si>
  <si>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</si>
  <si>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</si>
  <si>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</si>
  <si>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</si>
  <si>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</si>
  <si>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</si>
  <si>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</si>
  <si>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</si>
  <si>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</si>
  <si>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</si>
  <si>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</si>
  <si>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</si>
  <si>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</si>
  <si>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</si>
  <si>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</si>
  <si>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</si>
  <si>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</si>
  <si>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</si>
  <si>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</si>
  <si>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</si>
  <si>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</si>
  <si>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</si>
  <si>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</si>
  <si>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</si>
  <si>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</si>
  <si>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</si>
  <si>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</si>
  <si>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</si>
  <si>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</si>
  <si>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</si>
  <si>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</si>
  <si>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</si>
  <si>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</si>
  <si>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</si>
  <si>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</si>
  <si>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</si>
  <si>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</si>
  <si>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</si>
  <si>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</si>
  <si>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</si>
  <si>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</si>
  <si>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</si>
  <si>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</si>
  <si>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</si>
  <si>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</si>
  <si>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</si>
  <si>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</si>
  <si>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</si>
  <si>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</si>
  <si>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</si>
  <si>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</si>
  <si>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</si>
  <si>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</si>
  <si>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</si>
  <si>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</si>
  <si>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</si>
  <si>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</si>
  <si>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</si>
  <si>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</si>
  <si>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</si>
  <si>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</si>
  <si>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</si>
  <si>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</si>
  <si>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</si>
  <si>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</si>
  <si>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</si>
  <si>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</si>
  <si>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</si>
  <si>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</si>
  <si>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</si>
  <si>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</si>
  <si>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</si>
  <si>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</si>
  <si>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</si>
  <si>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</si>
  <si>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</si>
  <si>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</si>
  <si>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</si>
  <si>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</si>
  <si>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</si>
  <si>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</si>
  <si>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</si>
  <si>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</si>
  <si>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</si>
  <si>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</si>
  <si>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</si>
  <si>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</si>
  <si>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</si>
  <si>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</si>
  <si>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</si>
  <si>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</si>
  <si>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</si>
  <si>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</si>
  <si>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</si>
  <si>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</si>
  <si>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</si>
  <si>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</si>
  <si>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</si>
  <si>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</si>
  <si>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</si>
  <si>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</si>
  <si>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</si>
  <si>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</si>
  <si>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</si>
  <si>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</si>
  <si>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</si>
  <si>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</si>
  <si>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</si>
  <si>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</si>
  <si>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</si>
  <si>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</si>
  <si>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</si>
  <si>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</si>
  <si>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</si>
  <si>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</si>
  <si>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</si>
  <si>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</si>
  <si>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</si>
  <si>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</si>
  <si>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</si>
  <si>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</si>
  <si>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</si>
  <si>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</si>
  <si>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</si>
  <si>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</si>
  <si>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</si>
  <si>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</si>
  <si>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</si>
  <si>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</si>
  <si>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</si>
  <si>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</si>
  <si>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</si>
  <si>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</si>
  <si>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</si>
  <si>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</si>
  <si>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</si>
  <si>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</si>
  <si>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</si>
  <si>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</si>
  <si>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</si>
  <si>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</si>
  <si>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</si>
  <si>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</si>
  <si>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</si>
  <si>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</si>
  <si>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</si>
  <si>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</si>
  <si>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</si>
  <si>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</si>
  <si>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</si>
  <si>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</si>
  <si>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</si>
  <si>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</si>
  <si>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</si>
  <si>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</si>
  <si>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</si>
  <si>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</si>
  <si>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</si>
  <si>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</si>
  <si>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</si>
  <si>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</si>
  <si>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</si>
  <si>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</si>
  <si>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</si>
  <si>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</si>
  <si>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</si>
  <si>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</si>
  <si>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</si>
  <si>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</si>
  <si>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</si>
  <si>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</si>
  <si>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</si>
  <si>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</si>
  <si>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</si>
  <si>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</si>
  <si>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</si>
  <si>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</si>
  <si>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</si>
  <si>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</si>
  <si>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</si>
  <si>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</si>
  <si>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</si>
  <si>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</si>
  <si>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</si>
  <si>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</si>
  <si>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</si>
  <si>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</si>
  <si>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</si>
  <si>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</si>
  <si>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</si>
  <si>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</si>
  <si>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</si>
  <si>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</si>
  <si>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</si>
  <si>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</si>
  <si>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</si>
  <si>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</si>
  <si>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</si>
  <si>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</si>
  <si>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</si>
  <si>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</si>
  <si>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</si>
  <si>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</si>
  <si>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</si>
  <si>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</si>
  <si>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</si>
  <si>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</si>
  <si>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</si>
  <si>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</si>
  <si>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</si>
  <si>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</si>
  <si>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</si>
  <si>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</si>
  <si>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</si>
  <si>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</si>
  <si>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</si>
  <si>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</si>
  <si>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</si>
  <si>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</si>
  <si>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</si>
  <si>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</si>
  <si>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</si>
  <si>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</si>
  <si>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</si>
  <si>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</si>
  <si>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</si>
  <si>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</si>
  <si>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</si>
  <si>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</si>
  <si>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</si>
  <si>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</si>
  <si>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</si>
  <si>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</si>
  <si>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</si>
  <si>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</si>
  <si>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</si>
  <si>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</si>
  <si>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</si>
  <si>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0805064</t>
  </si>
  <si>
    <t>Субсидии из федерального бюджета на поддержку развития малого и среднего предпринимательства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</si>
  <si>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</si>
  <si>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</si>
  <si>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</si>
  <si>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</si>
  <si>
    <t>951</t>
  </si>
  <si>
    <t>Выплата молодым специалистам муниципальных образовательных учреждений</t>
  </si>
  <si>
    <t>Выплаты молодым специалистам муниципальных образовательных учреждений</t>
  </si>
  <si>
    <t>9990067</t>
  </si>
  <si>
    <t>321</t>
  </si>
  <si>
    <t>% Исполнения</t>
  </si>
  <si>
    <t>Приложение 3 к решению Думы</t>
  </si>
  <si>
    <t>№ _____ от ____________</t>
  </si>
  <si>
    <t>районного бюджета за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</si>
  <si>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Исполнено</t>
  </si>
  <si>
    <t xml:space="preserve">Расходы на подключение общедоступных библиотек Российской Федерации к сети "Интернет" </t>
  </si>
  <si>
    <t>1625146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</si>
</sst>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168" fontId="11" fillId="33" borderId="22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3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3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4" xfId="0" applyFont="1" applyFill="1" applyBorder="1" applyAlignment="1">
      <alignment horizontal="center" vertical="center" wrapText="1"/>
    </xf>
    <xf numFmtId="49" fontId="11" fillId="39" borderId="25" xfId="0" applyNumberFormat="1" applyFont="1" applyFill="1" applyBorder="1" applyAlignment="1">
      <alignment horizontal="center" vertical="center" wrapText="1"/>
    </xf>
    <xf numFmtId="0" fontId="11" fillId="39" borderId="25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 wrapTex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4" fontId="11" fillId="0" borderId="12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/>
    </xf>
    <xf numFmtId="169" fontId="4" fillId="33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8" fillId="35" borderId="13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4" fontId="2" fillId="0" borderId="21" xfId="0" applyNumberFormat="1" applyFont="1" applyFill="1" applyBorder="1" applyAlignment="1">
      <alignment horizontal="center" vertical="center" shrinkToFit="1"/>
    </xf>
    <xf numFmtId="4" fontId="2" fillId="0" borderId="17" xfId="0" applyNumberFormat="1" applyFont="1" applyFill="1" applyBorder="1" applyAlignment="1">
      <alignment horizontal="center" vertical="center" shrinkToFit="1"/>
    </xf>
    <xf numFmtId="168" fontId="2" fillId="0" borderId="21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shrinkToFit="1"/>
    </xf>
    <xf numFmtId="170" fontId="2" fillId="0" borderId="10" xfId="0" applyNumberFormat="1" applyFont="1" applyFill="1" applyBorder="1" applyAlignment="1">
      <alignment horizontal="center" vertical="center" shrinkToFit="1"/>
    </xf>
    <xf numFmtId="169" fontId="8" fillId="36" borderId="10" xfId="0" applyNumberFormat="1" applyFont="1" applyFill="1" applyBorder="1" applyAlignment="1">
      <alignment horizontal="center" vertical="center" shrinkToFit="1"/>
    </xf>
    <xf numFmtId="0" fontId="1" fillId="40" borderId="0" xfId="0" applyFont="1" applyFill="1" applyAlignment="1">
      <alignment/>
    </xf>
    <xf numFmtId="4" fontId="11" fillId="0" borderId="27" xfId="0" applyNumberFormat="1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4" fontId="2" fillId="40" borderId="10" xfId="0" applyNumberFormat="1" applyFont="1" applyFill="1" applyBorder="1" applyAlignment="1">
      <alignment horizontal="center" vertical="center" shrinkToFit="1"/>
    </xf>
    <xf numFmtId="4" fontId="2" fillId="40" borderId="13" xfId="0" applyNumberFormat="1" applyFont="1" applyFill="1" applyBorder="1" applyAlignment="1">
      <alignment horizontal="center" vertical="center" shrinkToFit="1"/>
    </xf>
    <xf numFmtId="168" fontId="2" fillId="40" borderId="13" xfId="0" applyNumberFormat="1" applyFont="1" applyFill="1" applyBorder="1" applyAlignment="1">
      <alignment horizontal="center" vertical="center" shrinkToFit="1"/>
    </xf>
    <xf numFmtId="4" fontId="11" fillId="40" borderId="26" xfId="0" applyNumberFormat="1" applyFont="1" applyFill="1" applyBorder="1" applyAlignment="1">
      <alignment horizontal="center" vertical="center" wrapText="1"/>
    </xf>
    <xf numFmtId="169" fontId="2" fillId="40" borderId="10" xfId="0" applyNumberFormat="1" applyFont="1" applyFill="1" applyBorder="1" applyAlignment="1">
      <alignment horizontal="center" vertical="center"/>
    </xf>
    <xf numFmtId="4" fontId="11" fillId="40" borderId="12" xfId="0" applyNumberFormat="1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170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4"/>
  <sheetViews>
    <sheetView showGridLines="0" tabSelected="1" zoomScalePageLayoutView="0" workbookViewId="0" topLeftCell="A1">
      <selection activeCell="A1" sqref="A1:IV3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3" hidden="1" customWidth="1"/>
    <col min="25" max="25" width="11.875" style="46" hidden="1" customWidth="1"/>
    <col min="26" max="26" width="15.375" style="163" customWidth="1"/>
    <col min="27" max="27" width="12.375" style="2" customWidth="1"/>
    <col min="28" max="16384" width="9.125" style="2" customWidth="1"/>
  </cols>
  <sheetData>
    <row r="1" spans="2:27" ht="18.75">
      <c r="B1" s="199" t="s">
        <v>396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2:27" ht="18.75">
      <c r="B2" s="203" t="s">
        <v>93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</row>
    <row r="3" spans="2:27" ht="18.75" customHeight="1">
      <c r="B3" s="199" t="s">
        <v>397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2:25" ht="18.75">
      <c r="B4" s="2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X4" s="2"/>
      <c r="Y4" s="2"/>
    </row>
    <row r="5" spans="2:25" ht="12.75">
      <c r="B5" s="2"/>
      <c r="X5" s="2"/>
      <c r="Y5" s="2"/>
    </row>
    <row r="6" spans="2:25" ht="12.75">
      <c r="B6" s="2"/>
      <c r="X6" s="2"/>
      <c r="Y6" s="2"/>
    </row>
    <row r="7" spans="1:25" ht="30.75" customHeight="1">
      <c r="A7" s="202" t="s">
        <v>94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X7" s="2"/>
      <c r="Y7" s="2"/>
    </row>
    <row r="8" spans="1:25" ht="57" customHeight="1">
      <c r="A8" s="201" t="s">
        <v>398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X8" s="2"/>
      <c r="Y8" s="2"/>
    </row>
    <row r="9" spans="1:25" ht="16.5" thickBot="1">
      <c r="A9" s="48"/>
      <c r="B9" s="48"/>
      <c r="C9" s="48"/>
      <c r="D9" s="48"/>
      <c r="E9" s="48"/>
      <c r="F9" s="48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Y9" s="55" t="s">
        <v>87</v>
      </c>
    </row>
    <row r="10" spans="1:29" ht="48" thickBot="1">
      <c r="A10" s="36" t="s">
        <v>0</v>
      </c>
      <c r="B10" s="36" t="s">
        <v>62</v>
      </c>
      <c r="C10" s="36" t="s">
        <v>1</v>
      </c>
      <c r="D10" s="36" t="s">
        <v>2</v>
      </c>
      <c r="E10" s="36" t="s">
        <v>3</v>
      </c>
      <c r="F10" s="37" t="s">
        <v>4</v>
      </c>
      <c r="G10" s="36" t="s">
        <v>24</v>
      </c>
      <c r="H10" s="23" t="s">
        <v>24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 t="s">
        <v>24</v>
      </c>
      <c r="O10" s="4" t="s">
        <v>24</v>
      </c>
      <c r="P10" s="4" t="s">
        <v>24</v>
      </c>
      <c r="Q10" s="4" t="s">
        <v>24</v>
      </c>
      <c r="R10" s="4" t="s">
        <v>24</v>
      </c>
      <c r="S10" s="4" t="s">
        <v>24</v>
      </c>
      <c r="T10" s="4" t="s">
        <v>24</v>
      </c>
      <c r="U10" s="4" t="s">
        <v>24</v>
      </c>
      <c r="V10" s="4" t="s">
        <v>24</v>
      </c>
      <c r="W10" s="41" t="s">
        <v>24</v>
      </c>
      <c r="X10" s="56" t="s">
        <v>89</v>
      </c>
      <c r="Y10" s="159" t="s">
        <v>88</v>
      </c>
      <c r="Z10" s="164" t="s">
        <v>399</v>
      </c>
      <c r="AA10" s="4" t="s">
        <v>395</v>
      </c>
      <c r="AB10" s="182"/>
      <c r="AC10" s="182"/>
    </row>
    <row r="11" spans="1:29" ht="29.25" thickBot="1">
      <c r="A11" s="99" t="s">
        <v>63</v>
      </c>
      <c r="B11" s="100">
        <v>951</v>
      </c>
      <c r="C11" s="100" t="s">
        <v>64</v>
      </c>
      <c r="D11" s="100" t="s">
        <v>6</v>
      </c>
      <c r="E11" s="100" t="s">
        <v>5</v>
      </c>
      <c r="F11" s="101"/>
      <c r="G11" s="137">
        <f>G12+G171+G177+G184+G226+G258+G282+G319+G342+G352+G365+G371</f>
        <v>158570.48155</v>
      </c>
      <c r="H11" s="28" t="e">
        <f aca="true" t="shared" si="0" ref="H11:X11">H12+H168+H172+H178+H218+H264+H288+H321+H337+H350+H361+H366</f>
        <v>#REF!</v>
      </c>
      <c r="I11" s="28" t="e">
        <f t="shared" si="0"/>
        <v>#REF!</v>
      </c>
      <c r="J11" s="28" t="e">
        <f t="shared" si="0"/>
        <v>#REF!</v>
      </c>
      <c r="K11" s="28" t="e">
        <f t="shared" si="0"/>
        <v>#REF!</v>
      </c>
      <c r="L11" s="28" t="e">
        <f t="shared" si="0"/>
        <v>#REF!</v>
      </c>
      <c r="M11" s="28" t="e">
        <f t="shared" si="0"/>
        <v>#REF!</v>
      </c>
      <c r="N11" s="28" t="e">
        <f t="shared" si="0"/>
        <v>#REF!</v>
      </c>
      <c r="O11" s="28" t="e">
        <f t="shared" si="0"/>
        <v>#REF!</v>
      </c>
      <c r="P11" s="28" t="e">
        <f t="shared" si="0"/>
        <v>#REF!</v>
      </c>
      <c r="Q11" s="28" t="e">
        <f t="shared" si="0"/>
        <v>#REF!</v>
      </c>
      <c r="R11" s="28" t="e">
        <f t="shared" si="0"/>
        <v>#REF!</v>
      </c>
      <c r="S11" s="28" t="e">
        <f t="shared" si="0"/>
        <v>#REF!</v>
      </c>
      <c r="T11" s="28" t="e">
        <f t="shared" si="0"/>
        <v>#REF!</v>
      </c>
      <c r="U11" s="28" t="e">
        <f t="shared" si="0"/>
        <v>#REF!</v>
      </c>
      <c r="V11" s="28" t="e">
        <f t="shared" si="0"/>
        <v>#REF!</v>
      </c>
      <c r="W11" s="28" t="e">
        <f t="shared" si="0"/>
        <v>#REF!</v>
      </c>
      <c r="X11" s="57" t="e">
        <f t="shared" si="0"/>
        <v>#REF!</v>
      </c>
      <c r="Y11" s="160" t="e">
        <f aca="true" t="shared" si="1" ref="Y11:Y20">X11/G11*100</f>
        <v>#REF!</v>
      </c>
      <c r="Z11" s="137">
        <f>Z12+Z171+Z177+Z184+Z226+Z258+Z282+Z319+Z342+Z352+Z365+Z371</f>
        <v>149285.87290999998</v>
      </c>
      <c r="AA11" s="162">
        <f>Z11/G11*100</f>
        <v>94.14480642976895</v>
      </c>
      <c r="AB11" s="182"/>
      <c r="AC11" s="182"/>
    </row>
    <row r="12" spans="1:29" ht="18.75" customHeight="1" outlineLevel="2" thickBot="1">
      <c r="A12" s="104" t="s">
        <v>57</v>
      </c>
      <c r="B12" s="18">
        <v>951</v>
      </c>
      <c r="C12" s="14" t="s">
        <v>56</v>
      </c>
      <c r="D12" s="14" t="s">
        <v>6</v>
      </c>
      <c r="E12" s="14" t="s">
        <v>5</v>
      </c>
      <c r="F12" s="14"/>
      <c r="G12" s="138">
        <f>G13+G20+G42+G61+G77+G82+G55+G71</f>
        <v>77604.23164</v>
      </c>
      <c r="H12" s="29" t="e">
        <f>H13+H23+H44+#REF!+H62+#REF!+H77+H81</f>
        <v>#REF!</v>
      </c>
      <c r="I12" s="29" t="e">
        <f>I13+I23+I44+#REF!+I62+#REF!+I77+I81</f>
        <v>#REF!</v>
      </c>
      <c r="J12" s="29" t="e">
        <f>J13+J23+J44+#REF!+J62+#REF!+J77+J81</f>
        <v>#REF!</v>
      </c>
      <c r="K12" s="29" t="e">
        <f>K13+K23+K44+#REF!+K62+#REF!+K77+K81</f>
        <v>#REF!</v>
      </c>
      <c r="L12" s="29" t="e">
        <f>L13+L23+L44+#REF!+L62+#REF!+L77+L81</f>
        <v>#REF!</v>
      </c>
      <c r="M12" s="29" t="e">
        <f>M13+M23+M44+#REF!+M62+#REF!+M77+M81</f>
        <v>#REF!</v>
      </c>
      <c r="N12" s="29" t="e">
        <f>N13+N23+N44+#REF!+N62+#REF!+N77+N81</f>
        <v>#REF!</v>
      </c>
      <c r="O12" s="29" t="e">
        <f>O13+O23+O44+#REF!+O62+#REF!+O77+O81</f>
        <v>#REF!</v>
      </c>
      <c r="P12" s="29" t="e">
        <f>P13+P23+P44+#REF!+P62+#REF!+P77+P81</f>
        <v>#REF!</v>
      </c>
      <c r="Q12" s="29" t="e">
        <f>Q13+Q23+Q44+#REF!+Q62+#REF!+Q77+Q81</f>
        <v>#REF!</v>
      </c>
      <c r="R12" s="29" t="e">
        <f>R13+R23+R44+#REF!+R62+#REF!+R77+R81</f>
        <v>#REF!</v>
      </c>
      <c r="S12" s="29" t="e">
        <f>S13+S23+S44+#REF!+S62+#REF!+S77+S81</f>
        <v>#REF!</v>
      </c>
      <c r="T12" s="29" t="e">
        <f>T13+T23+T44+#REF!+T62+#REF!+T77+T81</f>
        <v>#REF!</v>
      </c>
      <c r="U12" s="29" t="e">
        <f>U13+U23+U44+#REF!+U62+#REF!+U77+U81</f>
        <v>#REF!</v>
      </c>
      <c r="V12" s="29" t="e">
        <f>V13+V23+V44+#REF!+V62+#REF!+V77+V81</f>
        <v>#REF!</v>
      </c>
      <c r="W12" s="29" t="e">
        <f>W13+W23+W44+#REF!+W62+#REF!+W77+W81</f>
        <v>#REF!</v>
      </c>
      <c r="X12" s="58" t="e">
        <f>X13+X23+X44+#REF!+X62+#REF!+X77+X81</f>
        <v>#REF!</v>
      </c>
      <c r="Y12" s="160" t="e">
        <f t="shared" si="1"/>
        <v>#REF!</v>
      </c>
      <c r="Z12" s="138">
        <f>Z13+Z20+Z42+Z61+Z77+Z82+Z55+Z71</f>
        <v>72707.95553999998</v>
      </c>
      <c r="AA12" s="162">
        <f aca="true" t="shared" si="2" ref="AA12:AA75">Z12/G12*100</f>
        <v>93.6907099052105</v>
      </c>
      <c r="AB12" s="182"/>
      <c r="AC12" s="182"/>
    </row>
    <row r="13" spans="1:29" ht="32.25" customHeight="1" outlineLevel="3" thickBot="1">
      <c r="A13" s="105" t="s">
        <v>25</v>
      </c>
      <c r="B13" s="125">
        <v>951</v>
      </c>
      <c r="C13" s="106" t="s">
        <v>7</v>
      </c>
      <c r="D13" s="106" t="s">
        <v>6</v>
      </c>
      <c r="E13" s="106" t="s">
        <v>5</v>
      </c>
      <c r="F13" s="106"/>
      <c r="G13" s="107">
        <f>G14</f>
        <v>1845.22</v>
      </c>
      <c r="H13" s="31">
        <f aca="true" t="shared" si="3" ref="H13:X13">H14</f>
        <v>1204.8</v>
      </c>
      <c r="I13" s="31">
        <f t="shared" si="3"/>
        <v>1204.8</v>
      </c>
      <c r="J13" s="31">
        <f t="shared" si="3"/>
        <v>1204.8</v>
      </c>
      <c r="K13" s="31">
        <f t="shared" si="3"/>
        <v>1204.8</v>
      </c>
      <c r="L13" s="31">
        <f t="shared" si="3"/>
        <v>1204.8</v>
      </c>
      <c r="M13" s="31">
        <f t="shared" si="3"/>
        <v>1204.8</v>
      </c>
      <c r="N13" s="31">
        <f t="shared" si="3"/>
        <v>1204.8</v>
      </c>
      <c r="O13" s="31">
        <f t="shared" si="3"/>
        <v>1204.8</v>
      </c>
      <c r="P13" s="31">
        <f t="shared" si="3"/>
        <v>1204.8</v>
      </c>
      <c r="Q13" s="31">
        <f t="shared" si="3"/>
        <v>1204.8</v>
      </c>
      <c r="R13" s="31">
        <f t="shared" si="3"/>
        <v>1204.8</v>
      </c>
      <c r="S13" s="31">
        <f t="shared" si="3"/>
        <v>1204.8</v>
      </c>
      <c r="T13" s="31">
        <f t="shared" si="3"/>
        <v>1204.8</v>
      </c>
      <c r="U13" s="31">
        <f t="shared" si="3"/>
        <v>1204.8</v>
      </c>
      <c r="V13" s="31">
        <f t="shared" si="3"/>
        <v>1204.8</v>
      </c>
      <c r="W13" s="31">
        <f t="shared" si="3"/>
        <v>1204.8</v>
      </c>
      <c r="X13" s="59">
        <f t="shared" si="3"/>
        <v>1147.63638</v>
      </c>
      <c r="Y13" s="160">
        <f t="shared" si="1"/>
        <v>62.19509760353779</v>
      </c>
      <c r="Z13" s="161">
        <f>Z14</f>
        <v>1829.65672</v>
      </c>
      <c r="AA13" s="162">
        <f t="shared" si="2"/>
        <v>99.15656236112767</v>
      </c>
      <c r="AB13" s="182"/>
      <c r="AC13" s="182"/>
    </row>
    <row r="14" spans="1:29" ht="34.5" customHeight="1" outlineLevel="3" thickBot="1">
      <c r="A14" s="108" t="s">
        <v>144</v>
      </c>
      <c r="B14" s="19">
        <v>951</v>
      </c>
      <c r="C14" s="11" t="s">
        <v>7</v>
      </c>
      <c r="D14" s="11" t="s">
        <v>145</v>
      </c>
      <c r="E14" s="11" t="s">
        <v>5</v>
      </c>
      <c r="F14" s="11"/>
      <c r="G14" s="12">
        <f>G15</f>
        <v>1845.22</v>
      </c>
      <c r="H14" s="32">
        <f aca="true" t="shared" si="4" ref="H14:X14">H19</f>
        <v>1204.8</v>
      </c>
      <c r="I14" s="32">
        <f t="shared" si="4"/>
        <v>1204.8</v>
      </c>
      <c r="J14" s="32">
        <f t="shared" si="4"/>
        <v>1204.8</v>
      </c>
      <c r="K14" s="32">
        <f t="shared" si="4"/>
        <v>1204.8</v>
      </c>
      <c r="L14" s="32">
        <f t="shared" si="4"/>
        <v>1204.8</v>
      </c>
      <c r="M14" s="32">
        <f t="shared" si="4"/>
        <v>1204.8</v>
      </c>
      <c r="N14" s="32">
        <f t="shared" si="4"/>
        <v>1204.8</v>
      </c>
      <c r="O14" s="32">
        <f t="shared" si="4"/>
        <v>1204.8</v>
      </c>
      <c r="P14" s="32">
        <f t="shared" si="4"/>
        <v>1204.8</v>
      </c>
      <c r="Q14" s="32">
        <f t="shared" si="4"/>
        <v>1204.8</v>
      </c>
      <c r="R14" s="32">
        <f t="shared" si="4"/>
        <v>1204.8</v>
      </c>
      <c r="S14" s="32">
        <f t="shared" si="4"/>
        <v>1204.8</v>
      </c>
      <c r="T14" s="32">
        <f t="shared" si="4"/>
        <v>1204.8</v>
      </c>
      <c r="U14" s="32">
        <f t="shared" si="4"/>
        <v>1204.8</v>
      </c>
      <c r="V14" s="32">
        <f t="shared" si="4"/>
        <v>1204.8</v>
      </c>
      <c r="W14" s="32">
        <f t="shared" si="4"/>
        <v>1204.8</v>
      </c>
      <c r="X14" s="60">
        <f t="shared" si="4"/>
        <v>1147.63638</v>
      </c>
      <c r="Y14" s="160">
        <f t="shared" si="1"/>
        <v>62.19509760353779</v>
      </c>
      <c r="Z14" s="142">
        <f>Z15</f>
        <v>1829.65672</v>
      </c>
      <c r="AA14" s="162">
        <f t="shared" si="2"/>
        <v>99.15656236112767</v>
      </c>
      <c r="AB14" s="182"/>
      <c r="AC14" s="182"/>
    </row>
    <row r="15" spans="1:29" ht="36" customHeight="1" outlineLevel="3" thickBot="1">
      <c r="A15" s="108" t="s">
        <v>146</v>
      </c>
      <c r="B15" s="19">
        <v>951</v>
      </c>
      <c r="C15" s="11" t="s">
        <v>7</v>
      </c>
      <c r="D15" s="11" t="s">
        <v>147</v>
      </c>
      <c r="E15" s="11" t="s">
        <v>5</v>
      </c>
      <c r="F15" s="11"/>
      <c r="G15" s="12">
        <f>G16</f>
        <v>1845.22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0"/>
      <c r="Y15" s="160"/>
      <c r="Z15" s="142">
        <f>Z16</f>
        <v>1829.65672</v>
      </c>
      <c r="AA15" s="162">
        <f t="shared" si="2"/>
        <v>99.15656236112767</v>
      </c>
      <c r="AB15" s="182"/>
      <c r="AC15" s="182"/>
    </row>
    <row r="16" spans="1:29" ht="20.25" customHeight="1" outlineLevel="3" thickBot="1">
      <c r="A16" s="90" t="s">
        <v>148</v>
      </c>
      <c r="B16" s="86">
        <v>951</v>
      </c>
      <c r="C16" s="87" t="s">
        <v>7</v>
      </c>
      <c r="D16" s="87" t="s">
        <v>149</v>
      </c>
      <c r="E16" s="87" t="s">
        <v>5</v>
      </c>
      <c r="F16" s="87"/>
      <c r="G16" s="16">
        <f>G17</f>
        <v>1845.22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0"/>
      <c r="Y16" s="160"/>
      <c r="Z16" s="141">
        <f>Z17</f>
        <v>1829.65672</v>
      </c>
      <c r="AA16" s="162">
        <f t="shared" si="2"/>
        <v>99.15656236112767</v>
      </c>
      <c r="AB16" s="182"/>
      <c r="AC16" s="182"/>
    </row>
    <row r="17" spans="1:29" ht="31.5" customHeight="1" outlineLevel="3" thickBot="1">
      <c r="A17" s="5" t="s">
        <v>98</v>
      </c>
      <c r="B17" s="21">
        <v>951</v>
      </c>
      <c r="C17" s="6" t="s">
        <v>7</v>
      </c>
      <c r="D17" s="6" t="s">
        <v>149</v>
      </c>
      <c r="E17" s="6" t="s">
        <v>95</v>
      </c>
      <c r="F17" s="6"/>
      <c r="G17" s="7">
        <f>G18+G19</f>
        <v>1845.22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0"/>
      <c r="Y17" s="160"/>
      <c r="Z17" s="145">
        <f>Z18+Z19</f>
        <v>1829.65672</v>
      </c>
      <c r="AA17" s="162">
        <f t="shared" si="2"/>
        <v>99.15656236112767</v>
      </c>
      <c r="AB17" s="182"/>
      <c r="AC17" s="182"/>
    </row>
    <row r="18" spans="1:29" ht="20.25" customHeight="1" outlineLevel="3" thickBot="1">
      <c r="A18" s="84" t="s">
        <v>99</v>
      </c>
      <c r="B18" s="88">
        <v>951</v>
      </c>
      <c r="C18" s="89" t="s">
        <v>7</v>
      </c>
      <c r="D18" s="89" t="s">
        <v>149</v>
      </c>
      <c r="E18" s="89" t="s">
        <v>96</v>
      </c>
      <c r="F18" s="89"/>
      <c r="G18" s="94">
        <v>1845.22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0"/>
      <c r="Y18" s="160"/>
      <c r="Z18" s="165">
        <v>1829.65672</v>
      </c>
      <c r="AA18" s="162">
        <f t="shared" si="2"/>
        <v>99.15656236112767</v>
      </c>
      <c r="AB18" s="182"/>
      <c r="AC18" s="182"/>
    </row>
    <row r="19" spans="1:29" ht="32.25" outlineLevel="4" thickBot="1">
      <c r="A19" s="84" t="s">
        <v>100</v>
      </c>
      <c r="B19" s="88">
        <v>951</v>
      </c>
      <c r="C19" s="89" t="s">
        <v>7</v>
      </c>
      <c r="D19" s="89" t="s">
        <v>149</v>
      </c>
      <c r="E19" s="89" t="s">
        <v>97</v>
      </c>
      <c r="F19" s="89"/>
      <c r="G19" s="94">
        <v>0</v>
      </c>
      <c r="H19" s="34">
        <f aca="true" t="shared" si="5" ref="H19:X19">H20</f>
        <v>1204.8</v>
      </c>
      <c r="I19" s="34">
        <f t="shared" si="5"/>
        <v>1204.8</v>
      </c>
      <c r="J19" s="34">
        <f t="shared" si="5"/>
        <v>1204.8</v>
      </c>
      <c r="K19" s="34">
        <f t="shared" si="5"/>
        <v>1204.8</v>
      </c>
      <c r="L19" s="34">
        <f t="shared" si="5"/>
        <v>1204.8</v>
      </c>
      <c r="M19" s="34">
        <f t="shared" si="5"/>
        <v>1204.8</v>
      </c>
      <c r="N19" s="34">
        <f t="shared" si="5"/>
        <v>1204.8</v>
      </c>
      <c r="O19" s="34">
        <f t="shared" si="5"/>
        <v>1204.8</v>
      </c>
      <c r="P19" s="34">
        <f t="shared" si="5"/>
        <v>1204.8</v>
      </c>
      <c r="Q19" s="34">
        <f t="shared" si="5"/>
        <v>1204.8</v>
      </c>
      <c r="R19" s="34">
        <f t="shared" si="5"/>
        <v>1204.8</v>
      </c>
      <c r="S19" s="34">
        <f t="shared" si="5"/>
        <v>1204.8</v>
      </c>
      <c r="T19" s="34">
        <f t="shared" si="5"/>
        <v>1204.8</v>
      </c>
      <c r="U19" s="34">
        <f t="shared" si="5"/>
        <v>1204.8</v>
      </c>
      <c r="V19" s="34">
        <f t="shared" si="5"/>
        <v>1204.8</v>
      </c>
      <c r="W19" s="34">
        <f t="shared" si="5"/>
        <v>1204.8</v>
      </c>
      <c r="X19" s="61">
        <f t="shared" si="5"/>
        <v>1147.63638</v>
      </c>
      <c r="Y19" s="160" t="e">
        <f t="shared" si="1"/>
        <v>#DIV/0!</v>
      </c>
      <c r="Z19" s="165">
        <v>0</v>
      </c>
      <c r="AA19" s="162">
        <v>0</v>
      </c>
      <c r="AB19" s="182"/>
      <c r="AC19" s="182"/>
    </row>
    <row r="20" spans="1:29" ht="47.25" customHeight="1" outlineLevel="5" thickBot="1">
      <c r="A20" s="8" t="s">
        <v>26</v>
      </c>
      <c r="B20" s="19">
        <v>951</v>
      </c>
      <c r="C20" s="9" t="s">
        <v>18</v>
      </c>
      <c r="D20" s="9" t="s">
        <v>6</v>
      </c>
      <c r="E20" s="9" t="s">
        <v>5</v>
      </c>
      <c r="F20" s="9"/>
      <c r="G20" s="151">
        <f>G21</f>
        <v>3411.87025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2">
        <v>1147.63638</v>
      </c>
      <c r="Y20" s="160">
        <f t="shared" si="1"/>
        <v>33.636577475359736</v>
      </c>
      <c r="Z20" s="139">
        <f>Z21</f>
        <v>3145.8644600000002</v>
      </c>
      <c r="AA20" s="162">
        <f t="shared" si="2"/>
        <v>92.20351975577033</v>
      </c>
      <c r="AB20" s="182"/>
      <c r="AC20" s="182"/>
    </row>
    <row r="21" spans="1:29" ht="32.25" outlineLevel="5" thickBot="1">
      <c r="A21" s="108" t="s">
        <v>144</v>
      </c>
      <c r="B21" s="19">
        <v>951</v>
      </c>
      <c r="C21" s="11" t="s">
        <v>18</v>
      </c>
      <c r="D21" s="11" t="s">
        <v>145</v>
      </c>
      <c r="E21" s="11" t="s">
        <v>5</v>
      </c>
      <c r="F21" s="11"/>
      <c r="G21" s="152">
        <f>G22</f>
        <v>3411.87025</v>
      </c>
      <c r="H21" s="5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2"/>
      <c r="Y21" s="160"/>
      <c r="Z21" s="142">
        <f>Z22</f>
        <v>3145.8644600000002</v>
      </c>
      <c r="AA21" s="162">
        <f t="shared" si="2"/>
        <v>92.20351975577033</v>
      </c>
      <c r="AB21" s="182"/>
      <c r="AC21" s="182"/>
    </row>
    <row r="22" spans="1:29" ht="32.25" outlineLevel="5" thickBot="1">
      <c r="A22" s="108" t="s">
        <v>146</v>
      </c>
      <c r="B22" s="19">
        <v>951</v>
      </c>
      <c r="C22" s="11" t="s">
        <v>18</v>
      </c>
      <c r="D22" s="11" t="s">
        <v>147</v>
      </c>
      <c r="E22" s="11" t="s">
        <v>5</v>
      </c>
      <c r="F22" s="11"/>
      <c r="G22" s="152">
        <f>G23+G33+G37+G40</f>
        <v>3411.87025</v>
      </c>
      <c r="H22" s="5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2"/>
      <c r="Y22" s="160"/>
      <c r="Z22" s="142">
        <f>Z23+Z33+Z37+Z40</f>
        <v>3145.8644600000002</v>
      </c>
      <c r="AA22" s="162">
        <f t="shared" si="2"/>
        <v>92.20351975577033</v>
      </c>
      <c r="AB22" s="182"/>
      <c r="AC22" s="182"/>
    </row>
    <row r="23" spans="1:29" ht="49.5" customHeight="1" outlineLevel="6" thickBot="1">
      <c r="A23" s="109" t="s">
        <v>303</v>
      </c>
      <c r="B23" s="126">
        <v>951</v>
      </c>
      <c r="C23" s="87" t="s">
        <v>18</v>
      </c>
      <c r="D23" s="87" t="s">
        <v>150</v>
      </c>
      <c r="E23" s="87" t="s">
        <v>5</v>
      </c>
      <c r="F23" s="87"/>
      <c r="G23" s="153">
        <f>G24+G27+G30</f>
        <v>1847.01425</v>
      </c>
      <c r="H23" s="31">
        <f aca="true" t="shared" si="6" ref="H23:X23">H24</f>
        <v>3842.2</v>
      </c>
      <c r="I23" s="31">
        <f t="shared" si="6"/>
        <v>3842.2</v>
      </c>
      <c r="J23" s="31">
        <f t="shared" si="6"/>
        <v>3842.2</v>
      </c>
      <c r="K23" s="31">
        <f t="shared" si="6"/>
        <v>3842.2</v>
      </c>
      <c r="L23" s="31">
        <f t="shared" si="6"/>
        <v>3842.2</v>
      </c>
      <c r="M23" s="31">
        <f t="shared" si="6"/>
        <v>3842.2</v>
      </c>
      <c r="N23" s="31">
        <f t="shared" si="6"/>
        <v>3842.2</v>
      </c>
      <c r="O23" s="31">
        <f t="shared" si="6"/>
        <v>3842.2</v>
      </c>
      <c r="P23" s="31">
        <f t="shared" si="6"/>
        <v>3842.2</v>
      </c>
      <c r="Q23" s="31">
        <f t="shared" si="6"/>
        <v>3842.2</v>
      </c>
      <c r="R23" s="31">
        <f t="shared" si="6"/>
        <v>3842.2</v>
      </c>
      <c r="S23" s="31">
        <f t="shared" si="6"/>
        <v>3842.2</v>
      </c>
      <c r="T23" s="31">
        <f t="shared" si="6"/>
        <v>3842.2</v>
      </c>
      <c r="U23" s="31">
        <f t="shared" si="6"/>
        <v>3842.2</v>
      </c>
      <c r="V23" s="31">
        <f t="shared" si="6"/>
        <v>3842.2</v>
      </c>
      <c r="W23" s="31">
        <f t="shared" si="6"/>
        <v>3842.2</v>
      </c>
      <c r="X23" s="63">
        <f t="shared" si="6"/>
        <v>2875.5162</v>
      </c>
      <c r="Y23" s="160">
        <f>X23/G23*100</f>
        <v>155.6845703816308</v>
      </c>
      <c r="Z23" s="141">
        <f>Z24+Z27+Z30</f>
        <v>1753.87546</v>
      </c>
      <c r="AA23" s="162">
        <f t="shared" si="2"/>
        <v>94.95733235409527</v>
      </c>
      <c r="AB23" s="182"/>
      <c r="AC23" s="182"/>
    </row>
    <row r="24" spans="1:29" ht="33" customHeight="1" outlineLevel="6" thickBot="1">
      <c r="A24" s="5" t="s">
        <v>98</v>
      </c>
      <c r="B24" s="21">
        <v>951</v>
      </c>
      <c r="C24" s="6" t="s">
        <v>18</v>
      </c>
      <c r="D24" s="6" t="s">
        <v>150</v>
      </c>
      <c r="E24" s="6" t="s">
        <v>95</v>
      </c>
      <c r="F24" s="6"/>
      <c r="G24" s="154">
        <f>G25+G26</f>
        <v>1821.29</v>
      </c>
      <c r="H24" s="32">
        <f aca="true" t="shared" si="7" ref="H24:X24">H25+H35+H39</f>
        <v>3842.2</v>
      </c>
      <c r="I24" s="32">
        <f t="shared" si="7"/>
        <v>3842.2</v>
      </c>
      <c r="J24" s="32">
        <f t="shared" si="7"/>
        <v>3842.2</v>
      </c>
      <c r="K24" s="32">
        <f t="shared" si="7"/>
        <v>3842.2</v>
      </c>
      <c r="L24" s="32">
        <f t="shared" si="7"/>
        <v>3842.2</v>
      </c>
      <c r="M24" s="32">
        <f t="shared" si="7"/>
        <v>3842.2</v>
      </c>
      <c r="N24" s="32">
        <f t="shared" si="7"/>
        <v>3842.2</v>
      </c>
      <c r="O24" s="32">
        <f t="shared" si="7"/>
        <v>3842.2</v>
      </c>
      <c r="P24" s="32">
        <f t="shared" si="7"/>
        <v>3842.2</v>
      </c>
      <c r="Q24" s="32">
        <f t="shared" si="7"/>
        <v>3842.2</v>
      </c>
      <c r="R24" s="32">
        <f t="shared" si="7"/>
        <v>3842.2</v>
      </c>
      <c r="S24" s="32">
        <f t="shared" si="7"/>
        <v>3842.2</v>
      </c>
      <c r="T24" s="32">
        <f t="shared" si="7"/>
        <v>3842.2</v>
      </c>
      <c r="U24" s="32">
        <f t="shared" si="7"/>
        <v>3842.2</v>
      </c>
      <c r="V24" s="32">
        <f t="shared" si="7"/>
        <v>3842.2</v>
      </c>
      <c r="W24" s="32">
        <f t="shared" si="7"/>
        <v>3842.2</v>
      </c>
      <c r="X24" s="64">
        <f t="shared" si="7"/>
        <v>2875.5162</v>
      </c>
      <c r="Y24" s="160">
        <f>X24/G24*100</f>
        <v>157.8834891752549</v>
      </c>
      <c r="Z24" s="145">
        <f>Z25+Z26</f>
        <v>1728.2274</v>
      </c>
      <c r="AA24" s="162">
        <f t="shared" si="2"/>
        <v>94.8902920457478</v>
      </c>
      <c r="AB24" s="182"/>
      <c r="AC24" s="182"/>
    </row>
    <row r="25" spans="1:29" ht="16.5" outlineLevel="6" thickBot="1">
      <c r="A25" s="84" t="s">
        <v>99</v>
      </c>
      <c r="B25" s="88">
        <v>951</v>
      </c>
      <c r="C25" s="89" t="s">
        <v>18</v>
      </c>
      <c r="D25" s="89" t="s">
        <v>150</v>
      </c>
      <c r="E25" s="89" t="s">
        <v>96</v>
      </c>
      <c r="F25" s="89"/>
      <c r="G25" s="140">
        <v>1821.29</v>
      </c>
      <c r="H25" s="34">
        <f aca="true" t="shared" si="8" ref="H25:X25">H26</f>
        <v>2414.5</v>
      </c>
      <c r="I25" s="34">
        <f t="shared" si="8"/>
        <v>2414.5</v>
      </c>
      <c r="J25" s="34">
        <f t="shared" si="8"/>
        <v>2414.5</v>
      </c>
      <c r="K25" s="34">
        <f t="shared" si="8"/>
        <v>2414.5</v>
      </c>
      <c r="L25" s="34">
        <f t="shared" si="8"/>
        <v>2414.5</v>
      </c>
      <c r="M25" s="34">
        <f t="shared" si="8"/>
        <v>2414.5</v>
      </c>
      <c r="N25" s="34">
        <f t="shared" si="8"/>
        <v>2414.5</v>
      </c>
      <c r="O25" s="34">
        <f t="shared" si="8"/>
        <v>2414.5</v>
      </c>
      <c r="P25" s="34">
        <f t="shared" si="8"/>
        <v>2414.5</v>
      </c>
      <c r="Q25" s="34">
        <f t="shared" si="8"/>
        <v>2414.5</v>
      </c>
      <c r="R25" s="34">
        <f t="shared" si="8"/>
        <v>2414.5</v>
      </c>
      <c r="S25" s="34">
        <f t="shared" si="8"/>
        <v>2414.5</v>
      </c>
      <c r="T25" s="34">
        <f t="shared" si="8"/>
        <v>2414.5</v>
      </c>
      <c r="U25" s="34">
        <f t="shared" si="8"/>
        <v>2414.5</v>
      </c>
      <c r="V25" s="34">
        <f t="shared" si="8"/>
        <v>2414.5</v>
      </c>
      <c r="W25" s="34">
        <f t="shared" si="8"/>
        <v>2414.5</v>
      </c>
      <c r="X25" s="61">
        <f t="shared" si="8"/>
        <v>1860.127</v>
      </c>
      <c r="Y25" s="160">
        <f>X25/G25*100</f>
        <v>102.1323896798423</v>
      </c>
      <c r="Z25" s="165">
        <v>1728.2274</v>
      </c>
      <c r="AA25" s="162">
        <f t="shared" si="2"/>
        <v>94.8902920457478</v>
      </c>
      <c r="AB25" s="182"/>
      <c r="AC25" s="182"/>
    </row>
    <row r="26" spans="1:29" ht="32.25" outlineLevel="6" thickBot="1">
      <c r="A26" s="84" t="s">
        <v>100</v>
      </c>
      <c r="B26" s="88">
        <v>951</v>
      </c>
      <c r="C26" s="89" t="s">
        <v>18</v>
      </c>
      <c r="D26" s="89" t="s">
        <v>150</v>
      </c>
      <c r="E26" s="89" t="s">
        <v>97</v>
      </c>
      <c r="F26" s="89"/>
      <c r="G26" s="140">
        <v>0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2">
        <v>1860.127</v>
      </c>
      <c r="Y26" s="160" t="e">
        <f>X26/G26*100</f>
        <v>#DIV/0!</v>
      </c>
      <c r="Z26" s="165">
        <v>0</v>
      </c>
      <c r="AA26" s="162">
        <v>0</v>
      </c>
      <c r="AB26" s="182"/>
      <c r="AC26" s="182"/>
    </row>
    <row r="27" spans="1:29" ht="32.25" outlineLevel="6" thickBot="1">
      <c r="A27" s="5" t="s">
        <v>107</v>
      </c>
      <c r="B27" s="21">
        <v>951</v>
      </c>
      <c r="C27" s="6" t="s">
        <v>18</v>
      </c>
      <c r="D27" s="6" t="s">
        <v>150</v>
      </c>
      <c r="E27" s="6" t="s">
        <v>101</v>
      </c>
      <c r="F27" s="6"/>
      <c r="G27" s="154">
        <f>G28+G29</f>
        <v>20</v>
      </c>
      <c r="H27" s="5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2"/>
      <c r="Y27" s="160"/>
      <c r="Z27" s="145">
        <f>Z28+Z29</f>
        <v>20</v>
      </c>
      <c r="AA27" s="162">
        <f t="shared" si="2"/>
        <v>100</v>
      </c>
      <c r="AB27" s="182"/>
      <c r="AC27" s="182"/>
    </row>
    <row r="28" spans="1:29" ht="32.25" outlineLevel="6" thickBot="1">
      <c r="A28" s="84" t="s">
        <v>108</v>
      </c>
      <c r="B28" s="88">
        <v>951</v>
      </c>
      <c r="C28" s="89" t="s">
        <v>18</v>
      </c>
      <c r="D28" s="89" t="s">
        <v>150</v>
      </c>
      <c r="E28" s="89" t="s">
        <v>102</v>
      </c>
      <c r="F28" s="89"/>
      <c r="G28" s="155">
        <v>0</v>
      </c>
      <c r="H28" s="5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2"/>
      <c r="Y28" s="160"/>
      <c r="Z28" s="165">
        <v>0</v>
      </c>
      <c r="AA28" s="162">
        <v>0</v>
      </c>
      <c r="AB28" s="182"/>
      <c r="AC28" s="182"/>
    </row>
    <row r="29" spans="1:29" ht="32.25" outlineLevel="6" thickBot="1">
      <c r="A29" s="84" t="s">
        <v>109</v>
      </c>
      <c r="B29" s="88">
        <v>951</v>
      </c>
      <c r="C29" s="89" t="s">
        <v>18</v>
      </c>
      <c r="D29" s="89" t="s">
        <v>150</v>
      </c>
      <c r="E29" s="89" t="s">
        <v>103</v>
      </c>
      <c r="F29" s="89"/>
      <c r="G29" s="155">
        <v>20</v>
      </c>
      <c r="H29" s="5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2"/>
      <c r="Y29" s="160"/>
      <c r="Z29" s="165">
        <v>20</v>
      </c>
      <c r="AA29" s="162">
        <f t="shared" si="2"/>
        <v>100</v>
      </c>
      <c r="AB29" s="182"/>
      <c r="AC29" s="182"/>
    </row>
    <row r="30" spans="1:29" ht="16.5" outlineLevel="6" thickBot="1">
      <c r="A30" s="5" t="s">
        <v>110</v>
      </c>
      <c r="B30" s="21">
        <v>951</v>
      </c>
      <c r="C30" s="6" t="s">
        <v>18</v>
      </c>
      <c r="D30" s="6" t="s">
        <v>150</v>
      </c>
      <c r="E30" s="6" t="s">
        <v>104</v>
      </c>
      <c r="F30" s="6"/>
      <c r="G30" s="154">
        <f>G31+G32</f>
        <v>5.72425</v>
      </c>
      <c r="H30" s="5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2"/>
      <c r="Y30" s="160"/>
      <c r="Z30" s="145">
        <f>Z31+Z32</f>
        <v>5.64806</v>
      </c>
      <c r="AA30" s="162">
        <f t="shared" si="2"/>
        <v>98.66899593833254</v>
      </c>
      <c r="AB30" s="182"/>
      <c r="AC30" s="182"/>
    </row>
    <row r="31" spans="1:29" ht="32.25" outlineLevel="6" thickBot="1">
      <c r="A31" s="84" t="s">
        <v>111</v>
      </c>
      <c r="B31" s="88">
        <v>951</v>
      </c>
      <c r="C31" s="89" t="s">
        <v>18</v>
      </c>
      <c r="D31" s="89" t="s">
        <v>150</v>
      </c>
      <c r="E31" s="89" t="s">
        <v>105</v>
      </c>
      <c r="F31" s="89"/>
      <c r="G31" s="155">
        <v>1.05</v>
      </c>
      <c r="H31" s="5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2"/>
      <c r="Y31" s="160"/>
      <c r="Z31" s="165">
        <v>0.97386</v>
      </c>
      <c r="AA31" s="162">
        <f t="shared" si="2"/>
        <v>92.74857142857142</v>
      </c>
      <c r="AB31" s="182"/>
      <c r="AC31" s="182"/>
    </row>
    <row r="32" spans="1:29" ht="16.5" outlineLevel="6" thickBot="1">
      <c r="A32" s="84" t="s">
        <v>112</v>
      </c>
      <c r="B32" s="88">
        <v>951</v>
      </c>
      <c r="C32" s="89" t="s">
        <v>18</v>
      </c>
      <c r="D32" s="89" t="s">
        <v>150</v>
      </c>
      <c r="E32" s="89" t="s">
        <v>106</v>
      </c>
      <c r="F32" s="89"/>
      <c r="G32" s="155">
        <v>4.67425</v>
      </c>
      <c r="H32" s="5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2"/>
      <c r="Y32" s="160"/>
      <c r="Z32" s="165">
        <v>4.6742</v>
      </c>
      <c r="AA32" s="162">
        <f t="shared" si="2"/>
        <v>99.99893030967534</v>
      </c>
      <c r="AB32" s="182"/>
      <c r="AC32" s="182"/>
    </row>
    <row r="33" spans="1:29" ht="32.25" outlineLevel="6" thickBot="1">
      <c r="A33" s="90" t="s">
        <v>151</v>
      </c>
      <c r="B33" s="86">
        <v>951</v>
      </c>
      <c r="C33" s="87" t="s">
        <v>18</v>
      </c>
      <c r="D33" s="87" t="s">
        <v>152</v>
      </c>
      <c r="E33" s="87" t="s">
        <v>5</v>
      </c>
      <c r="F33" s="87"/>
      <c r="G33" s="153">
        <f>G34</f>
        <v>1388.44</v>
      </c>
      <c r="H33" s="5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2"/>
      <c r="Y33" s="160"/>
      <c r="Z33" s="141">
        <f>Z34</f>
        <v>1216.573</v>
      </c>
      <c r="AA33" s="162">
        <f t="shared" si="2"/>
        <v>87.62157529313474</v>
      </c>
      <c r="AB33" s="182"/>
      <c r="AC33" s="182"/>
    </row>
    <row r="34" spans="1:29" ht="32.25" outlineLevel="6" thickBot="1">
      <c r="A34" s="5" t="s">
        <v>98</v>
      </c>
      <c r="B34" s="21">
        <v>951</v>
      </c>
      <c r="C34" s="6" t="s">
        <v>18</v>
      </c>
      <c r="D34" s="6" t="s">
        <v>152</v>
      </c>
      <c r="E34" s="6" t="s">
        <v>95</v>
      </c>
      <c r="F34" s="6"/>
      <c r="G34" s="154">
        <f>G35+G36</f>
        <v>1388.44</v>
      </c>
      <c r="H34" s="5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2"/>
      <c r="Y34" s="160"/>
      <c r="Z34" s="145">
        <f>Z35+Z36</f>
        <v>1216.573</v>
      </c>
      <c r="AA34" s="162">
        <f t="shared" si="2"/>
        <v>87.62157529313474</v>
      </c>
      <c r="AB34" s="182"/>
      <c r="AC34" s="182"/>
    </row>
    <row r="35" spans="1:29" ht="18" customHeight="1" outlineLevel="6" thickBot="1">
      <c r="A35" s="84" t="s">
        <v>99</v>
      </c>
      <c r="B35" s="88">
        <v>951</v>
      </c>
      <c r="C35" s="89" t="s">
        <v>18</v>
      </c>
      <c r="D35" s="89" t="s">
        <v>152</v>
      </c>
      <c r="E35" s="89" t="s">
        <v>96</v>
      </c>
      <c r="F35" s="89"/>
      <c r="G35" s="155">
        <v>1388.44</v>
      </c>
      <c r="H35" s="34">
        <f aca="true" t="shared" si="9" ref="H35:X35">H36</f>
        <v>1331.7</v>
      </c>
      <c r="I35" s="34">
        <f t="shared" si="9"/>
        <v>1331.7</v>
      </c>
      <c r="J35" s="34">
        <f t="shared" si="9"/>
        <v>1331.7</v>
      </c>
      <c r="K35" s="34">
        <f t="shared" si="9"/>
        <v>1331.7</v>
      </c>
      <c r="L35" s="34">
        <f t="shared" si="9"/>
        <v>1331.7</v>
      </c>
      <c r="M35" s="34">
        <f t="shared" si="9"/>
        <v>1331.7</v>
      </c>
      <c r="N35" s="34">
        <f t="shared" si="9"/>
        <v>1331.7</v>
      </c>
      <c r="O35" s="34">
        <f t="shared" si="9"/>
        <v>1331.7</v>
      </c>
      <c r="P35" s="34">
        <f t="shared" si="9"/>
        <v>1331.7</v>
      </c>
      <c r="Q35" s="34">
        <f t="shared" si="9"/>
        <v>1331.7</v>
      </c>
      <c r="R35" s="34">
        <f t="shared" si="9"/>
        <v>1331.7</v>
      </c>
      <c r="S35" s="34">
        <f t="shared" si="9"/>
        <v>1331.7</v>
      </c>
      <c r="T35" s="34">
        <f t="shared" si="9"/>
        <v>1331.7</v>
      </c>
      <c r="U35" s="34">
        <f t="shared" si="9"/>
        <v>1331.7</v>
      </c>
      <c r="V35" s="34">
        <f t="shared" si="9"/>
        <v>1331.7</v>
      </c>
      <c r="W35" s="34">
        <f t="shared" si="9"/>
        <v>1331.7</v>
      </c>
      <c r="X35" s="65">
        <f t="shared" si="9"/>
        <v>874.3892</v>
      </c>
      <c r="Y35" s="160">
        <f>X35/G35*100</f>
        <v>62.976376364841116</v>
      </c>
      <c r="Z35" s="165">
        <v>1216.573</v>
      </c>
      <c r="AA35" s="162">
        <f t="shared" si="2"/>
        <v>87.62157529313474</v>
      </c>
      <c r="AB35" s="182"/>
      <c r="AC35" s="182"/>
    </row>
    <row r="36" spans="1:29" ht="32.25" outlineLevel="6" thickBot="1">
      <c r="A36" s="84" t="s">
        <v>100</v>
      </c>
      <c r="B36" s="88">
        <v>951</v>
      </c>
      <c r="C36" s="89" t="s">
        <v>18</v>
      </c>
      <c r="D36" s="89" t="s">
        <v>152</v>
      </c>
      <c r="E36" s="89" t="s">
        <v>97</v>
      </c>
      <c r="F36" s="89"/>
      <c r="G36" s="155">
        <v>0</v>
      </c>
      <c r="H36" s="26">
        <v>1331.7</v>
      </c>
      <c r="I36" s="7">
        <v>1331.7</v>
      </c>
      <c r="J36" s="7">
        <v>1331.7</v>
      </c>
      <c r="K36" s="7">
        <v>1331.7</v>
      </c>
      <c r="L36" s="7">
        <v>1331.7</v>
      </c>
      <c r="M36" s="7">
        <v>1331.7</v>
      </c>
      <c r="N36" s="7">
        <v>1331.7</v>
      </c>
      <c r="O36" s="7">
        <v>1331.7</v>
      </c>
      <c r="P36" s="7">
        <v>1331.7</v>
      </c>
      <c r="Q36" s="7">
        <v>1331.7</v>
      </c>
      <c r="R36" s="7">
        <v>1331.7</v>
      </c>
      <c r="S36" s="7">
        <v>1331.7</v>
      </c>
      <c r="T36" s="7">
        <v>1331.7</v>
      </c>
      <c r="U36" s="7">
        <v>1331.7</v>
      </c>
      <c r="V36" s="7">
        <v>1331.7</v>
      </c>
      <c r="W36" s="44">
        <v>1331.7</v>
      </c>
      <c r="X36" s="62">
        <v>874.3892</v>
      </c>
      <c r="Y36" s="160" t="e">
        <f>X36/G36*100</f>
        <v>#DIV/0!</v>
      </c>
      <c r="Z36" s="165">
        <v>0</v>
      </c>
      <c r="AA36" s="162">
        <v>0</v>
      </c>
      <c r="AB36" s="182"/>
      <c r="AC36" s="182"/>
    </row>
    <row r="37" spans="1:29" ht="18" customHeight="1" outlineLevel="6" thickBot="1">
      <c r="A37" s="90" t="s">
        <v>304</v>
      </c>
      <c r="B37" s="86">
        <v>951</v>
      </c>
      <c r="C37" s="87" t="s">
        <v>18</v>
      </c>
      <c r="D37" s="87" t="s">
        <v>153</v>
      </c>
      <c r="E37" s="87" t="s">
        <v>5</v>
      </c>
      <c r="F37" s="87"/>
      <c r="G37" s="153">
        <f>G38</f>
        <v>171</v>
      </c>
      <c r="H37" s="5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2"/>
      <c r="Y37" s="160"/>
      <c r="Z37" s="141">
        <f>Z38</f>
        <v>170</v>
      </c>
      <c r="AA37" s="162">
        <f t="shared" si="2"/>
        <v>99.41520467836257</v>
      </c>
      <c r="AB37" s="182"/>
      <c r="AC37" s="182"/>
    </row>
    <row r="38" spans="1:29" ht="16.5" outlineLevel="6" thickBot="1">
      <c r="A38" s="5" t="s">
        <v>339</v>
      </c>
      <c r="B38" s="21">
        <v>951</v>
      </c>
      <c r="C38" s="6" t="s">
        <v>18</v>
      </c>
      <c r="D38" s="6" t="s">
        <v>153</v>
      </c>
      <c r="E38" s="6" t="s">
        <v>338</v>
      </c>
      <c r="F38" s="6"/>
      <c r="G38" s="154">
        <f>G39</f>
        <v>171</v>
      </c>
      <c r="H38" s="5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2"/>
      <c r="Y38" s="160"/>
      <c r="Z38" s="145">
        <f>Z39</f>
        <v>170</v>
      </c>
      <c r="AA38" s="162">
        <f t="shared" si="2"/>
        <v>99.41520467836257</v>
      </c>
      <c r="AB38" s="182"/>
      <c r="AC38" s="182"/>
    </row>
    <row r="39" spans="1:29" ht="31.5" customHeight="1" outlineLevel="6" thickBot="1">
      <c r="A39" s="84" t="s">
        <v>115</v>
      </c>
      <c r="B39" s="88">
        <v>951</v>
      </c>
      <c r="C39" s="89" t="s">
        <v>18</v>
      </c>
      <c r="D39" s="89" t="s">
        <v>153</v>
      </c>
      <c r="E39" s="89" t="s">
        <v>338</v>
      </c>
      <c r="F39" s="89"/>
      <c r="G39" s="155">
        <v>171</v>
      </c>
      <c r="H39" s="34">
        <f aca="true" t="shared" si="10" ref="H39:X39">H42</f>
        <v>96</v>
      </c>
      <c r="I39" s="34">
        <f t="shared" si="10"/>
        <v>96</v>
      </c>
      <c r="J39" s="34">
        <f t="shared" si="10"/>
        <v>96</v>
      </c>
      <c r="K39" s="34">
        <f t="shared" si="10"/>
        <v>96</v>
      </c>
      <c r="L39" s="34">
        <f t="shared" si="10"/>
        <v>96</v>
      </c>
      <c r="M39" s="34">
        <f t="shared" si="10"/>
        <v>96</v>
      </c>
      <c r="N39" s="34">
        <f t="shared" si="10"/>
        <v>96</v>
      </c>
      <c r="O39" s="34">
        <f t="shared" si="10"/>
        <v>96</v>
      </c>
      <c r="P39" s="34">
        <f t="shared" si="10"/>
        <v>96</v>
      </c>
      <c r="Q39" s="34">
        <f t="shared" si="10"/>
        <v>96</v>
      </c>
      <c r="R39" s="34">
        <f t="shared" si="10"/>
        <v>96</v>
      </c>
      <c r="S39" s="34">
        <f t="shared" si="10"/>
        <v>96</v>
      </c>
      <c r="T39" s="34">
        <f t="shared" si="10"/>
        <v>96</v>
      </c>
      <c r="U39" s="34">
        <f t="shared" si="10"/>
        <v>96</v>
      </c>
      <c r="V39" s="34">
        <f t="shared" si="10"/>
        <v>96</v>
      </c>
      <c r="W39" s="34">
        <f t="shared" si="10"/>
        <v>96</v>
      </c>
      <c r="X39" s="61">
        <f t="shared" si="10"/>
        <v>141</v>
      </c>
      <c r="Y39" s="160">
        <f>X39/G39*100</f>
        <v>82.45614035087719</v>
      </c>
      <c r="Z39" s="165">
        <v>170</v>
      </c>
      <c r="AA39" s="162">
        <f t="shared" si="2"/>
        <v>99.41520467836257</v>
      </c>
      <c r="AB39" s="182"/>
      <c r="AC39" s="182"/>
    </row>
    <row r="40" spans="1:29" ht="19.5" customHeight="1" outlineLevel="6" thickBot="1">
      <c r="A40" s="90" t="s">
        <v>158</v>
      </c>
      <c r="B40" s="86">
        <v>951</v>
      </c>
      <c r="C40" s="87" t="s">
        <v>18</v>
      </c>
      <c r="D40" s="87" t="s">
        <v>159</v>
      </c>
      <c r="E40" s="87" t="s">
        <v>5</v>
      </c>
      <c r="F40" s="87"/>
      <c r="G40" s="153">
        <f>G41</f>
        <v>5.416</v>
      </c>
      <c r="H40" s="5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7"/>
      <c r="Y40" s="160"/>
      <c r="Z40" s="141">
        <f>Z41</f>
        <v>5.416</v>
      </c>
      <c r="AA40" s="162">
        <f t="shared" si="2"/>
        <v>100</v>
      </c>
      <c r="AB40" s="182"/>
      <c r="AC40" s="182"/>
    </row>
    <row r="41" spans="1:29" ht="21" customHeight="1" outlineLevel="6" thickBot="1">
      <c r="A41" s="5" t="s">
        <v>118</v>
      </c>
      <c r="B41" s="21">
        <v>951</v>
      </c>
      <c r="C41" s="6" t="s">
        <v>18</v>
      </c>
      <c r="D41" s="6" t="s">
        <v>159</v>
      </c>
      <c r="E41" s="6" t="s">
        <v>340</v>
      </c>
      <c r="F41" s="6"/>
      <c r="G41" s="154">
        <v>5.416</v>
      </c>
      <c r="H41" s="5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7"/>
      <c r="Y41" s="160"/>
      <c r="Z41" s="145">
        <v>5.416</v>
      </c>
      <c r="AA41" s="162">
        <f t="shared" si="2"/>
        <v>100</v>
      </c>
      <c r="AB41" s="182"/>
      <c r="AC41" s="182"/>
    </row>
    <row r="42" spans="1:29" ht="51" customHeight="1" outlineLevel="6" thickBot="1">
      <c r="A42" s="8" t="s">
        <v>27</v>
      </c>
      <c r="B42" s="19">
        <v>951</v>
      </c>
      <c r="C42" s="9" t="s">
        <v>8</v>
      </c>
      <c r="D42" s="9" t="s">
        <v>6</v>
      </c>
      <c r="E42" s="9" t="s">
        <v>5</v>
      </c>
      <c r="F42" s="9"/>
      <c r="G42" s="10">
        <f>G43</f>
        <v>7655.647000000001</v>
      </c>
      <c r="H42" s="26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  <c r="W42" s="44">
        <v>96</v>
      </c>
      <c r="X42" s="62">
        <v>141</v>
      </c>
      <c r="Y42" s="160">
        <f>X42/G42*100</f>
        <v>1.8417777099701695</v>
      </c>
      <c r="Z42" s="139">
        <f>Z43</f>
        <v>7282.646640000001</v>
      </c>
      <c r="AA42" s="162">
        <f t="shared" si="2"/>
        <v>95.1277748307883</v>
      </c>
      <c r="AB42" s="182"/>
      <c r="AC42" s="182"/>
    </row>
    <row r="43" spans="1:29" ht="32.25" outlineLevel="6" thickBot="1">
      <c r="A43" s="108" t="s">
        <v>144</v>
      </c>
      <c r="B43" s="19">
        <v>951</v>
      </c>
      <c r="C43" s="11" t="s">
        <v>8</v>
      </c>
      <c r="D43" s="11" t="s">
        <v>145</v>
      </c>
      <c r="E43" s="11" t="s">
        <v>5</v>
      </c>
      <c r="F43" s="11"/>
      <c r="G43" s="12">
        <f>G44</f>
        <v>7655.647000000001</v>
      </c>
      <c r="H43" s="5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2"/>
      <c r="Y43" s="160"/>
      <c r="Z43" s="142">
        <f>Z44</f>
        <v>7282.646640000001</v>
      </c>
      <c r="AA43" s="162">
        <f t="shared" si="2"/>
        <v>95.1277748307883</v>
      </c>
      <c r="AB43" s="182"/>
      <c r="AC43" s="182"/>
    </row>
    <row r="44" spans="1:29" ht="34.5" customHeight="1" outlineLevel="3" thickBot="1">
      <c r="A44" s="108" t="s">
        <v>146</v>
      </c>
      <c r="B44" s="19">
        <v>951</v>
      </c>
      <c r="C44" s="11" t="s">
        <v>8</v>
      </c>
      <c r="D44" s="11" t="s">
        <v>147</v>
      </c>
      <c r="E44" s="11" t="s">
        <v>5</v>
      </c>
      <c r="F44" s="11"/>
      <c r="G44" s="12">
        <f>G45</f>
        <v>7655.647000000001</v>
      </c>
      <c r="H44" s="31">
        <f aca="true" t="shared" si="11" ref="H44:X46">H45</f>
        <v>8918.7</v>
      </c>
      <c r="I44" s="31">
        <f t="shared" si="11"/>
        <v>8918.7</v>
      </c>
      <c r="J44" s="31">
        <f t="shared" si="11"/>
        <v>8918.7</v>
      </c>
      <c r="K44" s="31">
        <f t="shared" si="11"/>
        <v>8918.7</v>
      </c>
      <c r="L44" s="31">
        <f t="shared" si="11"/>
        <v>8918.7</v>
      </c>
      <c r="M44" s="31">
        <f t="shared" si="11"/>
        <v>8918.7</v>
      </c>
      <c r="N44" s="31">
        <f t="shared" si="11"/>
        <v>8918.7</v>
      </c>
      <c r="O44" s="31">
        <f t="shared" si="11"/>
        <v>8918.7</v>
      </c>
      <c r="P44" s="31">
        <f t="shared" si="11"/>
        <v>8918.7</v>
      </c>
      <c r="Q44" s="31">
        <f t="shared" si="11"/>
        <v>8918.7</v>
      </c>
      <c r="R44" s="31">
        <f t="shared" si="11"/>
        <v>8918.7</v>
      </c>
      <c r="S44" s="31">
        <f t="shared" si="11"/>
        <v>8918.7</v>
      </c>
      <c r="T44" s="31">
        <f t="shared" si="11"/>
        <v>8918.7</v>
      </c>
      <c r="U44" s="31">
        <f t="shared" si="11"/>
        <v>8918.7</v>
      </c>
      <c r="V44" s="31">
        <f t="shared" si="11"/>
        <v>8918.7</v>
      </c>
      <c r="W44" s="31">
        <f t="shared" si="11"/>
        <v>8918.7</v>
      </c>
      <c r="X44" s="63">
        <f t="shared" si="11"/>
        <v>5600.44265</v>
      </c>
      <c r="Y44" s="160">
        <f>X44/G44*100</f>
        <v>73.1544002747253</v>
      </c>
      <c r="Z44" s="142">
        <f>Z45</f>
        <v>7282.646640000001</v>
      </c>
      <c r="AA44" s="162">
        <f t="shared" si="2"/>
        <v>95.1277748307883</v>
      </c>
      <c r="AB44" s="182"/>
      <c r="AC44" s="182"/>
    </row>
    <row r="45" spans="1:29" ht="49.5" customHeight="1" outlineLevel="3" thickBot="1">
      <c r="A45" s="109" t="s">
        <v>303</v>
      </c>
      <c r="B45" s="86">
        <v>951</v>
      </c>
      <c r="C45" s="87" t="s">
        <v>8</v>
      </c>
      <c r="D45" s="87" t="s">
        <v>150</v>
      </c>
      <c r="E45" s="87" t="s">
        <v>5</v>
      </c>
      <c r="F45" s="87"/>
      <c r="G45" s="16">
        <f>G46+G49+G52</f>
        <v>7655.647000000001</v>
      </c>
      <c r="H45" s="32">
        <f t="shared" si="11"/>
        <v>8918.7</v>
      </c>
      <c r="I45" s="32">
        <f t="shared" si="11"/>
        <v>8918.7</v>
      </c>
      <c r="J45" s="32">
        <f t="shared" si="11"/>
        <v>8918.7</v>
      </c>
      <c r="K45" s="32">
        <f t="shared" si="11"/>
        <v>8918.7</v>
      </c>
      <c r="L45" s="32">
        <f t="shared" si="11"/>
        <v>8918.7</v>
      </c>
      <c r="M45" s="32">
        <f t="shared" si="11"/>
        <v>8918.7</v>
      </c>
      <c r="N45" s="32">
        <f t="shared" si="11"/>
        <v>8918.7</v>
      </c>
      <c r="O45" s="32">
        <f t="shared" si="11"/>
        <v>8918.7</v>
      </c>
      <c r="P45" s="32">
        <f t="shared" si="11"/>
        <v>8918.7</v>
      </c>
      <c r="Q45" s="32">
        <f t="shared" si="11"/>
        <v>8918.7</v>
      </c>
      <c r="R45" s="32">
        <f t="shared" si="11"/>
        <v>8918.7</v>
      </c>
      <c r="S45" s="32">
        <f t="shared" si="11"/>
        <v>8918.7</v>
      </c>
      <c r="T45" s="32">
        <f t="shared" si="11"/>
        <v>8918.7</v>
      </c>
      <c r="U45" s="32">
        <f t="shared" si="11"/>
        <v>8918.7</v>
      </c>
      <c r="V45" s="32">
        <f t="shared" si="11"/>
        <v>8918.7</v>
      </c>
      <c r="W45" s="32">
        <f t="shared" si="11"/>
        <v>8918.7</v>
      </c>
      <c r="X45" s="64">
        <f t="shared" si="11"/>
        <v>5600.44265</v>
      </c>
      <c r="Y45" s="160">
        <f>X45/G45*100</f>
        <v>73.1544002747253</v>
      </c>
      <c r="Z45" s="141">
        <f>Z46+Z49+Z52</f>
        <v>7282.646640000001</v>
      </c>
      <c r="AA45" s="162">
        <f t="shared" si="2"/>
        <v>95.1277748307883</v>
      </c>
      <c r="AB45" s="182"/>
      <c r="AC45" s="182"/>
    </row>
    <row r="46" spans="1:29" ht="32.25" outlineLevel="4" thickBot="1">
      <c r="A46" s="5" t="s">
        <v>98</v>
      </c>
      <c r="B46" s="21">
        <v>951</v>
      </c>
      <c r="C46" s="6" t="s">
        <v>8</v>
      </c>
      <c r="D46" s="6" t="s">
        <v>150</v>
      </c>
      <c r="E46" s="6" t="s">
        <v>95</v>
      </c>
      <c r="F46" s="6"/>
      <c r="G46" s="7">
        <f>G47+G48</f>
        <v>7447.828</v>
      </c>
      <c r="H46" s="34">
        <f t="shared" si="11"/>
        <v>8918.7</v>
      </c>
      <c r="I46" s="34">
        <f t="shared" si="11"/>
        <v>8918.7</v>
      </c>
      <c r="J46" s="34">
        <f t="shared" si="11"/>
        <v>8918.7</v>
      </c>
      <c r="K46" s="34">
        <f t="shared" si="11"/>
        <v>8918.7</v>
      </c>
      <c r="L46" s="34">
        <f t="shared" si="11"/>
        <v>8918.7</v>
      </c>
      <c r="M46" s="34">
        <f t="shared" si="11"/>
        <v>8918.7</v>
      </c>
      <c r="N46" s="34">
        <f t="shared" si="11"/>
        <v>8918.7</v>
      </c>
      <c r="O46" s="34">
        <f t="shared" si="11"/>
        <v>8918.7</v>
      </c>
      <c r="P46" s="34">
        <f t="shared" si="11"/>
        <v>8918.7</v>
      </c>
      <c r="Q46" s="34">
        <f t="shared" si="11"/>
        <v>8918.7</v>
      </c>
      <c r="R46" s="34">
        <f t="shared" si="11"/>
        <v>8918.7</v>
      </c>
      <c r="S46" s="34">
        <f t="shared" si="11"/>
        <v>8918.7</v>
      </c>
      <c r="T46" s="34">
        <f t="shared" si="11"/>
        <v>8918.7</v>
      </c>
      <c r="U46" s="34">
        <f t="shared" si="11"/>
        <v>8918.7</v>
      </c>
      <c r="V46" s="34">
        <f t="shared" si="11"/>
        <v>8918.7</v>
      </c>
      <c r="W46" s="34">
        <f t="shared" si="11"/>
        <v>8918.7</v>
      </c>
      <c r="X46" s="61">
        <f t="shared" si="11"/>
        <v>5600.44265</v>
      </c>
      <c r="Y46" s="160">
        <f>X46/G46*100</f>
        <v>75.19564965785997</v>
      </c>
      <c r="Z46" s="145">
        <f>Z47+Z48</f>
        <v>7087.0156400000005</v>
      </c>
      <c r="AA46" s="162">
        <f t="shared" si="2"/>
        <v>95.15546868160757</v>
      </c>
      <c r="AB46" s="182"/>
      <c r="AC46" s="182"/>
    </row>
    <row r="47" spans="1:29" ht="16.5" outlineLevel="5" thickBot="1">
      <c r="A47" s="84" t="s">
        <v>99</v>
      </c>
      <c r="B47" s="88">
        <v>951</v>
      </c>
      <c r="C47" s="89" t="s">
        <v>8</v>
      </c>
      <c r="D47" s="89" t="s">
        <v>150</v>
      </c>
      <c r="E47" s="89" t="s">
        <v>96</v>
      </c>
      <c r="F47" s="89"/>
      <c r="G47" s="94">
        <v>7447.728</v>
      </c>
      <c r="H47" s="26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  <c r="W47" s="44">
        <v>8918.7</v>
      </c>
      <c r="X47" s="62">
        <v>5600.44265</v>
      </c>
      <c r="Y47" s="160">
        <f>X47/G47*100</f>
        <v>75.19665930334727</v>
      </c>
      <c r="Z47" s="165">
        <v>7086.91564</v>
      </c>
      <c r="AA47" s="162">
        <f t="shared" si="2"/>
        <v>95.15540363450438</v>
      </c>
      <c r="AB47" s="182"/>
      <c r="AC47" s="182"/>
    </row>
    <row r="48" spans="1:29" ht="32.25" outlineLevel="5" thickBot="1">
      <c r="A48" s="84" t="s">
        <v>100</v>
      </c>
      <c r="B48" s="88">
        <v>951</v>
      </c>
      <c r="C48" s="89" t="s">
        <v>8</v>
      </c>
      <c r="D48" s="89" t="s">
        <v>150</v>
      </c>
      <c r="E48" s="89" t="s">
        <v>97</v>
      </c>
      <c r="F48" s="89"/>
      <c r="G48" s="94">
        <v>0.1</v>
      </c>
      <c r="H48" s="5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2"/>
      <c r="Y48" s="160"/>
      <c r="Z48" s="165">
        <v>0.1</v>
      </c>
      <c r="AA48" s="162">
        <f t="shared" si="2"/>
        <v>100</v>
      </c>
      <c r="AB48" s="182"/>
      <c r="AC48" s="182"/>
    </row>
    <row r="49" spans="1:29" ht="32.25" outlineLevel="5" thickBot="1">
      <c r="A49" s="5" t="s">
        <v>107</v>
      </c>
      <c r="B49" s="21">
        <v>951</v>
      </c>
      <c r="C49" s="6" t="s">
        <v>8</v>
      </c>
      <c r="D49" s="6" t="s">
        <v>150</v>
      </c>
      <c r="E49" s="6" t="s">
        <v>101</v>
      </c>
      <c r="F49" s="6"/>
      <c r="G49" s="7">
        <f>G50+G51</f>
        <v>150.59</v>
      </c>
      <c r="H49" s="5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72"/>
      <c r="Y49" s="160"/>
      <c r="Z49" s="145">
        <f>Z50+Z51</f>
        <v>150.59</v>
      </c>
      <c r="AA49" s="162">
        <f t="shared" si="2"/>
        <v>100</v>
      </c>
      <c r="AB49" s="182"/>
      <c r="AC49" s="182"/>
    </row>
    <row r="50" spans="1:29" ht="32.25" outlineLevel="5" thickBot="1">
      <c r="A50" s="84" t="s">
        <v>108</v>
      </c>
      <c r="B50" s="88">
        <v>951</v>
      </c>
      <c r="C50" s="89" t="s">
        <v>8</v>
      </c>
      <c r="D50" s="89" t="s">
        <v>150</v>
      </c>
      <c r="E50" s="89" t="s">
        <v>102</v>
      </c>
      <c r="F50" s="89"/>
      <c r="G50" s="94">
        <v>0</v>
      </c>
      <c r="H50" s="5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2"/>
      <c r="Y50" s="160"/>
      <c r="Z50" s="165">
        <v>0</v>
      </c>
      <c r="AA50" s="162">
        <v>0</v>
      </c>
      <c r="AB50" s="182"/>
      <c r="AC50" s="182"/>
    </row>
    <row r="51" spans="1:29" ht="32.25" outlineLevel="5" thickBot="1">
      <c r="A51" s="84" t="s">
        <v>109</v>
      </c>
      <c r="B51" s="88">
        <v>951</v>
      </c>
      <c r="C51" s="89" t="s">
        <v>8</v>
      </c>
      <c r="D51" s="89" t="s">
        <v>150</v>
      </c>
      <c r="E51" s="89" t="s">
        <v>103</v>
      </c>
      <c r="F51" s="89"/>
      <c r="G51" s="94">
        <v>150.59</v>
      </c>
      <c r="H51" s="5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2"/>
      <c r="Y51" s="160"/>
      <c r="Z51" s="165">
        <v>150.59</v>
      </c>
      <c r="AA51" s="162">
        <f t="shared" si="2"/>
        <v>100</v>
      </c>
      <c r="AB51" s="182"/>
      <c r="AC51" s="182"/>
    </row>
    <row r="52" spans="1:29" ht="16.5" outlineLevel="5" thickBot="1">
      <c r="A52" s="5" t="s">
        <v>110</v>
      </c>
      <c r="B52" s="21">
        <v>951</v>
      </c>
      <c r="C52" s="6" t="s">
        <v>8</v>
      </c>
      <c r="D52" s="6" t="s">
        <v>150</v>
      </c>
      <c r="E52" s="6" t="s">
        <v>104</v>
      </c>
      <c r="F52" s="6"/>
      <c r="G52" s="7">
        <f>G53+G54</f>
        <v>57.229</v>
      </c>
      <c r="H52" s="5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2"/>
      <c r="Y52" s="160"/>
      <c r="Z52" s="145">
        <f>Z53+Z54</f>
        <v>45.041000000000004</v>
      </c>
      <c r="AA52" s="162">
        <f t="shared" si="2"/>
        <v>78.70310506910833</v>
      </c>
      <c r="AB52" s="182"/>
      <c r="AC52" s="182"/>
    </row>
    <row r="53" spans="1:29" ht="32.25" outlineLevel="5" thickBot="1">
      <c r="A53" s="84" t="s">
        <v>111</v>
      </c>
      <c r="B53" s="88">
        <v>951</v>
      </c>
      <c r="C53" s="89" t="s">
        <v>8</v>
      </c>
      <c r="D53" s="89" t="s">
        <v>150</v>
      </c>
      <c r="E53" s="89" t="s">
        <v>105</v>
      </c>
      <c r="F53" s="89"/>
      <c r="G53" s="94">
        <v>13.655</v>
      </c>
      <c r="H53" s="5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2"/>
      <c r="Y53" s="160"/>
      <c r="Z53" s="165">
        <v>10.777</v>
      </c>
      <c r="AA53" s="162">
        <f t="shared" si="2"/>
        <v>78.92347125595019</v>
      </c>
      <c r="AB53" s="182"/>
      <c r="AC53" s="182"/>
    </row>
    <row r="54" spans="1:29" ht="16.5" outlineLevel="5" thickBot="1">
      <c r="A54" s="84" t="s">
        <v>112</v>
      </c>
      <c r="B54" s="88">
        <v>951</v>
      </c>
      <c r="C54" s="89" t="s">
        <v>8</v>
      </c>
      <c r="D54" s="89" t="s">
        <v>150</v>
      </c>
      <c r="E54" s="89" t="s">
        <v>106</v>
      </c>
      <c r="F54" s="89"/>
      <c r="G54" s="94">
        <v>43.574</v>
      </c>
      <c r="H54" s="5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2"/>
      <c r="Y54" s="160"/>
      <c r="Z54" s="165">
        <v>34.264</v>
      </c>
      <c r="AA54" s="162">
        <f t="shared" si="2"/>
        <v>78.63404782668565</v>
      </c>
      <c r="AB54" s="182"/>
      <c r="AC54" s="182"/>
    </row>
    <row r="55" spans="1:29" ht="16.5" outlineLevel="5" thickBot="1">
      <c r="A55" s="8" t="s">
        <v>296</v>
      </c>
      <c r="B55" s="19">
        <v>951</v>
      </c>
      <c r="C55" s="9" t="s">
        <v>298</v>
      </c>
      <c r="D55" s="9" t="s">
        <v>6</v>
      </c>
      <c r="E55" s="9" t="s">
        <v>5</v>
      </c>
      <c r="F55" s="9"/>
      <c r="G55" s="10">
        <f>G56</f>
        <v>19.8</v>
      </c>
      <c r="H55" s="5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2"/>
      <c r="Y55" s="160"/>
      <c r="Z55" s="139">
        <f>Z56</f>
        <v>0</v>
      </c>
      <c r="AA55" s="162">
        <f t="shared" si="2"/>
        <v>0</v>
      </c>
      <c r="AB55" s="182"/>
      <c r="AC55" s="182"/>
    </row>
    <row r="56" spans="1:29" ht="32.25" outlineLevel="5" thickBot="1">
      <c r="A56" s="108" t="s">
        <v>144</v>
      </c>
      <c r="B56" s="19">
        <v>951</v>
      </c>
      <c r="C56" s="9" t="s">
        <v>298</v>
      </c>
      <c r="D56" s="9" t="s">
        <v>145</v>
      </c>
      <c r="E56" s="9" t="s">
        <v>5</v>
      </c>
      <c r="F56" s="9"/>
      <c r="G56" s="10">
        <f>G57</f>
        <v>19.8</v>
      </c>
      <c r="H56" s="5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2"/>
      <c r="Y56" s="160"/>
      <c r="Z56" s="139">
        <f>Z57</f>
        <v>0</v>
      </c>
      <c r="AA56" s="162">
        <f t="shared" si="2"/>
        <v>0</v>
      </c>
      <c r="AB56" s="182"/>
      <c r="AC56" s="182"/>
    </row>
    <row r="57" spans="1:29" ht="32.25" outlineLevel="5" thickBot="1">
      <c r="A57" s="108" t="s">
        <v>146</v>
      </c>
      <c r="B57" s="19">
        <v>951</v>
      </c>
      <c r="C57" s="9" t="s">
        <v>298</v>
      </c>
      <c r="D57" s="9" t="s">
        <v>147</v>
      </c>
      <c r="E57" s="9" t="s">
        <v>5</v>
      </c>
      <c r="F57" s="9"/>
      <c r="G57" s="10">
        <f>G58</f>
        <v>19.8</v>
      </c>
      <c r="H57" s="5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2"/>
      <c r="Y57" s="160"/>
      <c r="Z57" s="139">
        <f>Z58</f>
        <v>0</v>
      </c>
      <c r="AA57" s="162">
        <f t="shared" si="2"/>
        <v>0</v>
      </c>
      <c r="AB57" s="182"/>
      <c r="AC57" s="182"/>
    </row>
    <row r="58" spans="1:29" ht="32.25" outlineLevel="5" thickBot="1">
      <c r="A58" s="90" t="s">
        <v>297</v>
      </c>
      <c r="B58" s="86">
        <v>951</v>
      </c>
      <c r="C58" s="87" t="s">
        <v>298</v>
      </c>
      <c r="D58" s="87" t="s">
        <v>299</v>
      </c>
      <c r="E58" s="87" t="s">
        <v>5</v>
      </c>
      <c r="F58" s="87"/>
      <c r="G58" s="16">
        <f>G59</f>
        <v>19.8</v>
      </c>
      <c r="H58" s="5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2"/>
      <c r="Y58" s="160"/>
      <c r="Z58" s="141">
        <f>Z59</f>
        <v>0</v>
      </c>
      <c r="AA58" s="162">
        <f t="shared" si="2"/>
        <v>0</v>
      </c>
      <c r="AB58" s="182"/>
      <c r="AC58" s="182"/>
    </row>
    <row r="59" spans="1:29" ht="32.25" outlineLevel="5" thickBot="1">
      <c r="A59" s="5" t="s">
        <v>107</v>
      </c>
      <c r="B59" s="21">
        <v>951</v>
      </c>
      <c r="C59" s="6" t="s">
        <v>298</v>
      </c>
      <c r="D59" s="6" t="s">
        <v>299</v>
      </c>
      <c r="E59" s="6" t="s">
        <v>101</v>
      </c>
      <c r="F59" s="6"/>
      <c r="G59" s="7">
        <f>G60</f>
        <v>19.8</v>
      </c>
      <c r="H59" s="5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2"/>
      <c r="Y59" s="160"/>
      <c r="Z59" s="145">
        <f>Z60</f>
        <v>0</v>
      </c>
      <c r="AA59" s="162">
        <f t="shared" si="2"/>
        <v>0</v>
      </c>
      <c r="AB59" s="182"/>
      <c r="AC59" s="182"/>
    </row>
    <row r="60" spans="1:29" ht="32.25" outlineLevel="5" thickBot="1">
      <c r="A60" s="84" t="s">
        <v>109</v>
      </c>
      <c r="B60" s="88">
        <v>951</v>
      </c>
      <c r="C60" s="89" t="s">
        <v>298</v>
      </c>
      <c r="D60" s="89" t="s">
        <v>299</v>
      </c>
      <c r="E60" s="89" t="s">
        <v>103</v>
      </c>
      <c r="F60" s="89"/>
      <c r="G60" s="94">
        <v>19.8</v>
      </c>
      <c r="H60" s="5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2"/>
      <c r="Y60" s="160"/>
      <c r="Z60" s="165">
        <v>0</v>
      </c>
      <c r="AA60" s="162">
        <f t="shared" si="2"/>
        <v>0</v>
      </c>
      <c r="AB60" s="182"/>
      <c r="AC60" s="182"/>
    </row>
    <row r="61" spans="1:29" ht="48" outlineLevel="5" thickBot="1">
      <c r="A61" s="8" t="s">
        <v>28</v>
      </c>
      <c r="B61" s="19">
        <v>951</v>
      </c>
      <c r="C61" s="9" t="s">
        <v>9</v>
      </c>
      <c r="D61" s="9" t="s">
        <v>6</v>
      </c>
      <c r="E61" s="9" t="s">
        <v>5</v>
      </c>
      <c r="F61" s="9"/>
      <c r="G61" s="10">
        <f>G62</f>
        <v>5254.285</v>
      </c>
      <c r="H61" s="5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2"/>
      <c r="Y61" s="160"/>
      <c r="Z61" s="139">
        <f>Z62</f>
        <v>5083.374</v>
      </c>
      <c r="AA61" s="162">
        <f t="shared" si="2"/>
        <v>96.74720727939197</v>
      </c>
      <c r="AB61" s="182"/>
      <c r="AC61" s="182"/>
    </row>
    <row r="62" spans="1:29" ht="34.5" customHeight="1" outlineLevel="3" thickBot="1">
      <c r="A62" s="108" t="s">
        <v>144</v>
      </c>
      <c r="B62" s="19">
        <v>951</v>
      </c>
      <c r="C62" s="11" t="s">
        <v>9</v>
      </c>
      <c r="D62" s="11" t="s">
        <v>145</v>
      </c>
      <c r="E62" s="11" t="s">
        <v>5</v>
      </c>
      <c r="F62" s="11"/>
      <c r="G62" s="12">
        <f>G63</f>
        <v>5254.285</v>
      </c>
      <c r="H62" s="31">
        <f aca="true" t="shared" si="12" ref="H62:X64">H63</f>
        <v>3284.2</v>
      </c>
      <c r="I62" s="31">
        <f t="shared" si="12"/>
        <v>3284.2</v>
      </c>
      <c r="J62" s="31">
        <f t="shared" si="12"/>
        <v>3284.2</v>
      </c>
      <c r="K62" s="31">
        <f t="shared" si="12"/>
        <v>3284.2</v>
      </c>
      <c r="L62" s="31">
        <f t="shared" si="12"/>
        <v>3284.2</v>
      </c>
      <c r="M62" s="31">
        <f t="shared" si="12"/>
        <v>3284.2</v>
      </c>
      <c r="N62" s="31">
        <f t="shared" si="12"/>
        <v>3284.2</v>
      </c>
      <c r="O62" s="31">
        <f t="shared" si="12"/>
        <v>3284.2</v>
      </c>
      <c r="P62" s="31">
        <f t="shared" si="12"/>
        <v>3284.2</v>
      </c>
      <c r="Q62" s="31">
        <f t="shared" si="12"/>
        <v>3284.2</v>
      </c>
      <c r="R62" s="31">
        <f t="shared" si="12"/>
        <v>3284.2</v>
      </c>
      <c r="S62" s="31">
        <f t="shared" si="12"/>
        <v>3284.2</v>
      </c>
      <c r="T62" s="31">
        <f t="shared" si="12"/>
        <v>3284.2</v>
      </c>
      <c r="U62" s="31">
        <f t="shared" si="12"/>
        <v>3284.2</v>
      </c>
      <c r="V62" s="31">
        <f t="shared" si="12"/>
        <v>3284.2</v>
      </c>
      <c r="W62" s="31">
        <f t="shared" si="12"/>
        <v>3284.2</v>
      </c>
      <c r="X62" s="63">
        <f t="shared" si="12"/>
        <v>2834.80374</v>
      </c>
      <c r="Y62" s="160">
        <f>X62/G62*100</f>
        <v>53.9522264209117</v>
      </c>
      <c r="Z62" s="142">
        <f>Z63</f>
        <v>5083.374</v>
      </c>
      <c r="AA62" s="162">
        <f t="shared" si="2"/>
        <v>96.74720727939197</v>
      </c>
      <c r="AB62" s="182"/>
      <c r="AC62" s="182"/>
    </row>
    <row r="63" spans="1:29" ht="32.25" outlineLevel="3" thickBot="1">
      <c r="A63" s="108" t="s">
        <v>146</v>
      </c>
      <c r="B63" s="19">
        <v>951</v>
      </c>
      <c r="C63" s="11" t="s">
        <v>9</v>
      </c>
      <c r="D63" s="11" t="s">
        <v>147</v>
      </c>
      <c r="E63" s="11" t="s">
        <v>5</v>
      </c>
      <c r="F63" s="11"/>
      <c r="G63" s="12">
        <f>G64</f>
        <v>5254.285</v>
      </c>
      <c r="H63" s="32">
        <f t="shared" si="12"/>
        <v>3284.2</v>
      </c>
      <c r="I63" s="32">
        <f t="shared" si="12"/>
        <v>3284.2</v>
      </c>
      <c r="J63" s="32">
        <f t="shared" si="12"/>
        <v>3284.2</v>
      </c>
      <c r="K63" s="32">
        <f t="shared" si="12"/>
        <v>3284.2</v>
      </c>
      <c r="L63" s="32">
        <f t="shared" si="12"/>
        <v>3284.2</v>
      </c>
      <c r="M63" s="32">
        <f t="shared" si="12"/>
        <v>3284.2</v>
      </c>
      <c r="N63" s="32">
        <f t="shared" si="12"/>
        <v>3284.2</v>
      </c>
      <c r="O63" s="32">
        <f t="shared" si="12"/>
        <v>3284.2</v>
      </c>
      <c r="P63" s="32">
        <f t="shared" si="12"/>
        <v>3284.2</v>
      </c>
      <c r="Q63" s="32">
        <f t="shared" si="12"/>
        <v>3284.2</v>
      </c>
      <c r="R63" s="32">
        <f t="shared" si="12"/>
        <v>3284.2</v>
      </c>
      <c r="S63" s="32">
        <f t="shared" si="12"/>
        <v>3284.2</v>
      </c>
      <c r="T63" s="32">
        <f t="shared" si="12"/>
        <v>3284.2</v>
      </c>
      <c r="U63" s="32">
        <f t="shared" si="12"/>
        <v>3284.2</v>
      </c>
      <c r="V63" s="32">
        <f t="shared" si="12"/>
        <v>3284.2</v>
      </c>
      <c r="W63" s="32">
        <f t="shared" si="12"/>
        <v>3284.2</v>
      </c>
      <c r="X63" s="64">
        <f t="shared" si="12"/>
        <v>2834.80374</v>
      </c>
      <c r="Y63" s="160">
        <f>X63/G63*100</f>
        <v>53.9522264209117</v>
      </c>
      <c r="Z63" s="142">
        <f>Z64</f>
        <v>5083.374</v>
      </c>
      <c r="AA63" s="162">
        <f t="shared" si="2"/>
        <v>96.74720727939197</v>
      </c>
      <c r="AB63" s="182"/>
      <c r="AC63" s="182"/>
    </row>
    <row r="64" spans="1:29" ht="48" outlineLevel="4" thickBot="1">
      <c r="A64" s="109" t="s">
        <v>303</v>
      </c>
      <c r="B64" s="86">
        <v>951</v>
      </c>
      <c r="C64" s="87" t="s">
        <v>9</v>
      </c>
      <c r="D64" s="87" t="s">
        <v>150</v>
      </c>
      <c r="E64" s="87" t="s">
        <v>5</v>
      </c>
      <c r="F64" s="87"/>
      <c r="G64" s="16">
        <f>G65+G68</f>
        <v>5254.285</v>
      </c>
      <c r="H64" s="34">
        <f t="shared" si="12"/>
        <v>3284.2</v>
      </c>
      <c r="I64" s="34">
        <f t="shared" si="12"/>
        <v>3284.2</v>
      </c>
      <c r="J64" s="34">
        <f t="shared" si="12"/>
        <v>3284.2</v>
      </c>
      <c r="K64" s="34">
        <f t="shared" si="12"/>
        <v>3284.2</v>
      </c>
      <c r="L64" s="34">
        <f t="shared" si="12"/>
        <v>3284.2</v>
      </c>
      <c r="M64" s="34">
        <f t="shared" si="12"/>
        <v>3284.2</v>
      </c>
      <c r="N64" s="34">
        <f t="shared" si="12"/>
        <v>3284.2</v>
      </c>
      <c r="O64" s="34">
        <f t="shared" si="12"/>
        <v>3284.2</v>
      </c>
      <c r="P64" s="34">
        <f t="shared" si="12"/>
        <v>3284.2</v>
      </c>
      <c r="Q64" s="34">
        <f t="shared" si="12"/>
        <v>3284.2</v>
      </c>
      <c r="R64" s="34">
        <f t="shared" si="12"/>
        <v>3284.2</v>
      </c>
      <c r="S64" s="34">
        <f t="shared" si="12"/>
        <v>3284.2</v>
      </c>
      <c r="T64" s="34">
        <f t="shared" si="12"/>
        <v>3284.2</v>
      </c>
      <c r="U64" s="34">
        <f t="shared" si="12"/>
        <v>3284.2</v>
      </c>
      <c r="V64" s="34">
        <f t="shared" si="12"/>
        <v>3284.2</v>
      </c>
      <c r="W64" s="34">
        <f t="shared" si="12"/>
        <v>3284.2</v>
      </c>
      <c r="X64" s="61">
        <f t="shared" si="12"/>
        <v>2834.80374</v>
      </c>
      <c r="Y64" s="160">
        <f>X64/G64*100</f>
        <v>53.9522264209117</v>
      </c>
      <c r="Z64" s="141">
        <f>Z65+Z68</f>
        <v>5083.374</v>
      </c>
      <c r="AA64" s="162">
        <f t="shared" si="2"/>
        <v>96.74720727939197</v>
      </c>
      <c r="AB64" s="182"/>
      <c r="AC64" s="182"/>
    </row>
    <row r="65" spans="1:29" ht="32.25" outlineLevel="5" thickBot="1">
      <c r="A65" s="5" t="s">
        <v>98</v>
      </c>
      <c r="B65" s="21">
        <v>951</v>
      </c>
      <c r="C65" s="6" t="s">
        <v>9</v>
      </c>
      <c r="D65" s="6" t="s">
        <v>150</v>
      </c>
      <c r="E65" s="6" t="s">
        <v>95</v>
      </c>
      <c r="F65" s="6"/>
      <c r="G65" s="7">
        <f>G66+G67</f>
        <v>5254.285</v>
      </c>
      <c r="H65" s="26">
        <v>3284.2</v>
      </c>
      <c r="I65" s="7">
        <v>3284.2</v>
      </c>
      <c r="J65" s="7">
        <v>3284.2</v>
      </c>
      <c r="K65" s="7">
        <v>3284.2</v>
      </c>
      <c r="L65" s="7">
        <v>3284.2</v>
      </c>
      <c r="M65" s="7">
        <v>3284.2</v>
      </c>
      <c r="N65" s="7">
        <v>3284.2</v>
      </c>
      <c r="O65" s="7">
        <v>3284.2</v>
      </c>
      <c r="P65" s="7">
        <v>3284.2</v>
      </c>
      <c r="Q65" s="7">
        <v>3284.2</v>
      </c>
      <c r="R65" s="7">
        <v>3284.2</v>
      </c>
      <c r="S65" s="7">
        <v>3284.2</v>
      </c>
      <c r="T65" s="7">
        <v>3284.2</v>
      </c>
      <c r="U65" s="7">
        <v>3284.2</v>
      </c>
      <c r="V65" s="7">
        <v>3284.2</v>
      </c>
      <c r="W65" s="44">
        <v>3284.2</v>
      </c>
      <c r="X65" s="62">
        <v>2834.80374</v>
      </c>
      <c r="Y65" s="160">
        <f>X65/G65*100</f>
        <v>53.9522264209117</v>
      </c>
      <c r="Z65" s="145">
        <f>Z66+Z67</f>
        <v>5083.374</v>
      </c>
      <c r="AA65" s="162">
        <f t="shared" si="2"/>
        <v>96.74720727939197</v>
      </c>
      <c r="AB65" s="182"/>
      <c r="AC65" s="182"/>
    </row>
    <row r="66" spans="1:29" ht="16.5" outlineLevel="5" thickBot="1">
      <c r="A66" s="84" t="s">
        <v>99</v>
      </c>
      <c r="B66" s="88">
        <v>951</v>
      </c>
      <c r="C66" s="89" t="s">
        <v>9</v>
      </c>
      <c r="D66" s="89" t="s">
        <v>150</v>
      </c>
      <c r="E66" s="89" t="s">
        <v>96</v>
      </c>
      <c r="F66" s="89"/>
      <c r="G66" s="94">
        <v>5253.485</v>
      </c>
      <c r="H66" s="5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2"/>
      <c r="Y66" s="160"/>
      <c r="Z66" s="165">
        <v>5082.574</v>
      </c>
      <c r="AA66" s="162">
        <f t="shared" si="2"/>
        <v>96.74671194454729</v>
      </c>
      <c r="AB66" s="182"/>
      <c r="AC66" s="182"/>
    </row>
    <row r="67" spans="1:29" ht="32.25" outlineLevel="5" thickBot="1">
      <c r="A67" s="84" t="s">
        <v>100</v>
      </c>
      <c r="B67" s="88">
        <v>951</v>
      </c>
      <c r="C67" s="89" t="s">
        <v>9</v>
      </c>
      <c r="D67" s="89" t="s">
        <v>150</v>
      </c>
      <c r="E67" s="89" t="s">
        <v>97</v>
      </c>
      <c r="F67" s="89"/>
      <c r="G67" s="94">
        <v>0.8</v>
      </c>
      <c r="H67" s="5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2"/>
      <c r="Y67" s="160"/>
      <c r="Z67" s="165">
        <v>0.8</v>
      </c>
      <c r="AA67" s="162">
        <f t="shared" si="2"/>
        <v>100</v>
      </c>
      <c r="AB67" s="182"/>
      <c r="AC67" s="182"/>
    </row>
    <row r="68" spans="1:29" ht="32.25" outlineLevel="5" thickBot="1">
      <c r="A68" s="5" t="s">
        <v>107</v>
      </c>
      <c r="B68" s="21">
        <v>951</v>
      </c>
      <c r="C68" s="6" t="s">
        <v>9</v>
      </c>
      <c r="D68" s="6" t="s">
        <v>150</v>
      </c>
      <c r="E68" s="6" t="s">
        <v>101</v>
      </c>
      <c r="F68" s="6"/>
      <c r="G68" s="7">
        <f>G69+G70</f>
        <v>0</v>
      </c>
      <c r="H68" s="5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2"/>
      <c r="Y68" s="160"/>
      <c r="Z68" s="145">
        <f>Z69+Z70</f>
        <v>0</v>
      </c>
      <c r="AA68" s="162">
        <v>0</v>
      </c>
      <c r="AB68" s="182"/>
      <c r="AC68" s="182"/>
    </row>
    <row r="69" spans="1:29" ht="32.25" outlineLevel="5" thickBot="1">
      <c r="A69" s="84" t="s">
        <v>108</v>
      </c>
      <c r="B69" s="88">
        <v>951</v>
      </c>
      <c r="C69" s="89" t="s">
        <v>9</v>
      </c>
      <c r="D69" s="89" t="s">
        <v>150</v>
      </c>
      <c r="E69" s="89" t="s">
        <v>102</v>
      </c>
      <c r="F69" s="89"/>
      <c r="G69" s="94">
        <v>0</v>
      </c>
      <c r="H69" s="5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2"/>
      <c r="Y69" s="160"/>
      <c r="Z69" s="165">
        <v>0</v>
      </c>
      <c r="AA69" s="162">
        <v>0</v>
      </c>
      <c r="AB69" s="182"/>
      <c r="AC69" s="182"/>
    </row>
    <row r="70" spans="1:29" ht="32.25" outlineLevel="5" thickBot="1">
      <c r="A70" s="84" t="s">
        <v>109</v>
      </c>
      <c r="B70" s="88">
        <v>951</v>
      </c>
      <c r="C70" s="89" t="s">
        <v>9</v>
      </c>
      <c r="D70" s="89" t="s">
        <v>150</v>
      </c>
      <c r="E70" s="89" t="s">
        <v>103</v>
      </c>
      <c r="F70" s="89"/>
      <c r="G70" s="94">
        <v>0</v>
      </c>
      <c r="H70" s="5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2"/>
      <c r="Y70" s="160"/>
      <c r="Z70" s="165">
        <v>0</v>
      </c>
      <c r="AA70" s="162">
        <v>0</v>
      </c>
      <c r="AB70" s="182"/>
      <c r="AC70" s="182"/>
    </row>
    <row r="71" spans="1:29" ht="16.5" outlineLevel="5" thickBot="1">
      <c r="A71" s="8" t="s">
        <v>315</v>
      </c>
      <c r="B71" s="19">
        <v>951</v>
      </c>
      <c r="C71" s="9" t="s">
        <v>317</v>
      </c>
      <c r="D71" s="9" t="s">
        <v>6</v>
      </c>
      <c r="E71" s="9" t="s">
        <v>5</v>
      </c>
      <c r="F71" s="9"/>
      <c r="G71" s="10">
        <f>G72</f>
        <v>720.33</v>
      </c>
      <c r="H71" s="5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2"/>
      <c r="Y71" s="160"/>
      <c r="Z71" s="139">
        <f>Z72</f>
        <v>720.32847</v>
      </c>
      <c r="AA71" s="162">
        <f t="shared" si="2"/>
        <v>99.99978759735122</v>
      </c>
      <c r="AB71" s="182"/>
      <c r="AC71" s="182"/>
    </row>
    <row r="72" spans="1:29" ht="32.25" outlineLevel="5" thickBot="1">
      <c r="A72" s="108" t="s">
        <v>144</v>
      </c>
      <c r="B72" s="19">
        <v>951</v>
      </c>
      <c r="C72" s="9" t="s">
        <v>317</v>
      </c>
      <c r="D72" s="9" t="s">
        <v>145</v>
      </c>
      <c r="E72" s="9" t="s">
        <v>5</v>
      </c>
      <c r="F72" s="9"/>
      <c r="G72" s="10">
        <f>G73</f>
        <v>720.33</v>
      </c>
      <c r="H72" s="5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2"/>
      <c r="Y72" s="160"/>
      <c r="Z72" s="139">
        <f>Z73</f>
        <v>720.32847</v>
      </c>
      <c r="AA72" s="162">
        <f t="shared" si="2"/>
        <v>99.99978759735122</v>
      </c>
      <c r="AB72" s="182"/>
      <c r="AC72" s="182"/>
    </row>
    <row r="73" spans="1:29" ht="32.25" outlineLevel="5" thickBot="1">
      <c r="A73" s="108" t="s">
        <v>146</v>
      </c>
      <c r="B73" s="19">
        <v>951</v>
      </c>
      <c r="C73" s="9" t="s">
        <v>317</v>
      </c>
      <c r="D73" s="9" t="s">
        <v>147</v>
      </c>
      <c r="E73" s="9" t="s">
        <v>5</v>
      </c>
      <c r="F73" s="9"/>
      <c r="G73" s="10">
        <f>G74</f>
        <v>720.33</v>
      </c>
      <c r="H73" s="5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2"/>
      <c r="Y73" s="160"/>
      <c r="Z73" s="139">
        <f>Z74</f>
        <v>720.32847</v>
      </c>
      <c r="AA73" s="162">
        <f t="shared" si="2"/>
        <v>99.99978759735122</v>
      </c>
      <c r="AB73" s="182"/>
      <c r="AC73" s="182"/>
    </row>
    <row r="74" spans="1:29" ht="32.25" outlineLevel="5" thickBot="1">
      <c r="A74" s="90" t="s">
        <v>316</v>
      </c>
      <c r="B74" s="86">
        <v>951</v>
      </c>
      <c r="C74" s="87" t="s">
        <v>317</v>
      </c>
      <c r="D74" s="87" t="s">
        <v>318</v>
      </c>
      <c r="E74" s="87" t="s">
        <v>5</v>
      </c>
      <c r="F74" s="87"/>
      <c r="G74" s="16">
        <f>G75</f>
        <v>720.33</v>
      </c>
      <c r="H74" s="5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2"/>
      <c r="Y74" s="160"/>
      <c r="Z74" s="141">
        <f>Z75</f>
        <v>720.32847</v>
      </c>
      <c r="AA74" s="162">
        <f t="shared" si="2"/>
        <v>99.99978759735122</v>
      </c>
      <c r="AB74" s="182"/>
      <c r="AC74" s="182"/>
    </row>
    <row r="75" spans="1:29" ht="16.5" outlineLevel="5" thickBot="1">
      <c r="A75" s="5" t="s">
        <v>361</v>
      </c>
      <c r="B75" s="21">
        <v>951</v>
      </c>
      <c r="C75" s="6" t="s">
        <v>317</v>
      </c>
      <c r="D75" s="6" t="s">
        <v>318</v>
      </c>
      <c r="E75" s="6" t="s">
        <v>363</v>
      </c>
      <c r="F75" s="6"/>
      <c r="G75" s="7">
        <f>G76</f>
        <v>720.33</v>
      </c>
      <c r="H75" s="5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2"/>
      <c r="Y75" s="160"/>
      <c r="Z75" s="7">
        <f>Z76</f>
        <v>720.32847</v>
      </c>
      <c r="AA75" s="162">
        <f t="shared" si="2"/>
        <v>99.99978759735122</v>
      </c>
      <c r="AB75" s="182"/>
      <c r="AC75" s="182"/>
    </row>
    <row r="76" spans="1:29" ht="16.5" outlineLevel="5" thickBot="1">
      <c r="A76" s="84" t="s">
        <v>362</v>
      </c>
      <c r="B76" s="88">
        <v>951</v>
      </c>
      <c r="C76" s="89" t="s">
        <v>317</v>
      </c>
      <c r="D76" s="89" t="s">
        <v>318</v>
      </c>
      <c r="E76" s="89" t="s">
        <v>364</v>
      </c>
      <c r="F76" s="89"/>
      <c r="G76" s="94">
        <v>720.33</v>
      </c>
      <c r="H76" s="5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2"/>
      <c r="Y76" s="160"/>
      <c r="Z76" s="165">
        <v>720.32847</v>
      </c>
      <c r="AA76" s="162">
        <f aca="true" t="shared" si="13" ref="AA76:AA139">Z76/G76*100</f>
        <v>99.99978759735122</v>
      </c>
      <c r="AB76" s="182"/>
      <c r="AC76" s="182"/>
    </row>
    <row r="77" spans="1:29" ht="16.5" outlineLevel="3" thickBot="1">
      <c r="A77" s="8" t="s">
        <v>29</v>
      </c>
      <c r="B77" s="19">
        <v>951</v>
      </c>
      <c r="C77" s="9" t="s">
        <v>10</v>
      </c>
      <c r="D77" s="9" t="s">
        <v>6</v>
      </c>
      <c r="E77" s="9" t="s">
        <v>5</v>
      </c>
      <c r="F77" s="9"/>
      <c r="G77" s="10">
        <f>G78</f>
        <v>200</v>
      </c>
      <c r="H77" s="31">
        <f aca="true" t="shared" si="14" ref="H77:X79">H78</f>
        <v>0</v>
      </c>
      <c r="I77" s="31">
        <f t="shared" si="14"/>
        <v>0</v>
      </c>
      <c r="J77" s="31">
        <f t="shared" si="14"/>
        <v>0</v>
      </c>
      <c r="K77" s="31">
        <f t="shared" si="14"/>
        <v>0</v>
      </c>
      <c r="L77" s="31">
        <f t="shared" si="14"/>
        <v>0</v>
      </c>
      <c r="M77" s="31">
        <f t="shared" si="14"/>
        <v>0</v>
      </c>
      <c r="N77" s="31">
        <f t="shared" si="14"/>
        <v>0</v>
      </c>
      <c r="O77" s="31">
        <f t="shared" si="14"/>
        <v>0</v>
      </c>
      <c r="P77" s="31">
        <f t="shared" si="14"/>
        <v>0</v>
      </c>
      <c r="Q77" s="31">
        <f t="shared" si="14"/>
        <v>0</v>
      </c>
      <c r="R77" s="31">
        <f t="shared" si="14"/>
        <v>0</v>
      </c>
      <c r="S77" s="31">
        <f t="shared" si="14"/>
        <v>0</v>
      </c>
      <c r="T77" s="31">
        <f t="shared" si="14"/>
        <v>0</v>
      </c>
      <c r="U77" s="31">
        <f t="shared" si="14"/>
        <v>0</v>
      </c>
      <c r="V77" s="31">
        <f t="shared" si="14"/>
        <v>0</v>
      </c>
      <c r="W77" s="31">
        <f t="shared" si="14"/>
        <v>0</v>
      </c>
      <c r="X77" s="63">
        <f t="shared" si="14"/>
        <v>0</v>
      </c>
      <c r="Y77" s="160">
        <f aca="true" t="shared" si="15" ref="Y77:Y84">X77/G77*100</f>
        <v>0</v>
      </c>
      <c r="Z77" s="139">
        <f>Z78</f>
        <v>0</v>
      </c>
      <c r="AA77" s="162">
        <f t="shared" si="13"/>
        <v>0</v>
      </c>
      <c r="AB77" s="182"/>
      <c r="AC77" s="182"/>
    </row>
    <row r="78" spans="1:29" ht="32.25" outlineLevel="3" thickBot="1">
      <c r="A78" s="108" t="s">
        <v>144</v>
      </c>
      <c r="B78" s="19">
        <v>951</v>
      </c>
      <c r="C78" s="11" t="s">
        <v>10</v>
      </c>
      <c r="D78" s="11" t="s">
        <v>145</v>
      </c>
      <c r="E78" s="11" t="s">
        <v>5</v>
      </c>
      <c r="F78" s="11"/>
      <c r="G78" s="12">
        <f>G79</f>
        <v>200</v>
      </c>
      <c r="H78" s="32">
        <f t="shared" si="14"/>
        <v>0</v>
      </c>
      <c r="I78" s="32">
        <f t="shared" si="14"/>
        <v>0</v>
      </c>
      <c r="J78" s="32">
        <f t="shared" si="14"/>
        <v>0</v>
      </c>
      <c r="K78" s="32">
        <f t="shared" si="14"/>
        <v>0</v>
      </c>
      <c r="L78" s="32">
        <f t="shared" si="14"/>
        <v>0</v>
      </c>
      <c r="M78" s="32">
        <f t="shared" si="14"/>
        <v>0</v>
      </c>
      <c r="N78" s="32">
        <f t="shared" si="14"/>
        <v>0</v>
      </c>
      <c r="O78" s="32">
        <f t="shared" si="14"/>
        <v>0</v>
      </c>
      <c r="P78" s="32">
        <f t="shared" si="14"/>
        <v>0</v>
      </c>
      <c r="Q78" s="32">
        <f t="shared" si="14"/>
        <v>0</v>
      </c>
      <c r="R78" s="32">
        <f t="shared" si="14"/>
        <v>0</v>
      </c>
      <c r="S78" s="32">
        <f t="shared" si="14"/>
        <v>0</v>
      </c>
      <c r="T78" s="32">
        <f t="shared" si="14"/>
        <v>0</v>
      </c>
      <c r="U78" s="32">
        <f t="shared" si="14"/>
        <v>0</v>
      </c>
      <c r="V78" s="32">
        <f t="shared" si="14"/>
        <v>0</v>
      </c>
      <c r="W78" s="32">
        <f t="shared" si="14"/>
        <v>0</v>
      </c>
      <c r="X78" s="64">
        <f t="shared" si="14"/>
        <v>0</v>
      </c>
      <c r="Y78" s="160">
        <f t="shared" si="15"/>
        <v>0</v>
      </c>
      <c r="Z78" s="142">
        <f>Z79</f>
        <v>0</v>
      </c>
      <c r="AA78" s="162">
        <f t="shared" si="13"/>
        <v>0</v>
      </c>
      <c r="AB78" s="182"/>
      <c r="AC78" s="182"/>
    </row>
    <row r="79" spans="1:29" ht="32.25" outlineLevel="4" thickBot="1">
      <c r="A79" s="108" t="s">
        <v>146</v>
      </c>
      <c r="B79" s="19">
        <v>951</v>
      </c>
      <c r="C79" s="11" t="s">
        <v>10</v>
      </c>
      <c r="D79" s="11" t="s">
        <v>147</v>
      </c>
      <c r="E79" s="11" t="s">
        <v>5</v>
      </c>
      <c r="F79" s="11"/>
      <c r="G79" s="12">
        <f>G80</f>
        <v>200</v>
      </c>
      <c r="H79" s="34">
        <f t="shared" si="14"/>
        <v>0</v>
      </c>
      <c r="I79" s="34">
        <f t="shared" si="14"/>
        <v>0</v>
      </c>
      <c r="J79" s="34">
        <f t="shared" si="14"/>
        <v>0</v>
      </c>
      <c r="K79" s="34">
        <f t="shared" si="14"/>
        <v>0</v>
      </c>
      <c r="L79" s="34">
        <f t="shared" si="14"/>
        <v>0</v>
      </c>
      <c r="M79" s="34">
        <f t="shared" si="14"/>
        <v>0</v>
      </c>
      <c r="N79" s="34">
        <f t="shared" si="14"/>
        <v>0</v>
      </c>
      <c r="O79" s="34">
        <f t="shared" si="14"/>
        <v>0</v>
      </c>
      <c r="P79" s="34">
        <f t="shared" si="14"/>
        <v>0</v>
      </c>
      <c r="Q79" s="34">
        <f t="shared" si="14"/>
        <v>0</v>
      </c>
      <c r="R79" s="34">
        <f t="shared" si="14"/>
        <v>0</v>
      </c>
      <c r="S79" s="34">
        <f t="shared" si="14"/>
        <v>0</v>
      </c>
      <c r="T79" s="34">
        <f t="shared" si="14"/>
        <v>0</v>
      </c>
      <c r="U79" s="34">
        <f t="shared" si="14"/>
        <v>0</v>
      </c>
      <c r="V79" s="34">
        <f t="shared" si="14"/>
        <v>0</v>
      </c>
      <c r="W79" s="34">
        <f t="shared" si="14"/>
        <v>0</v>
      </c>
      <c r="X79" s="65">
        <f t="shared" si="14"/>
        <v>0</v>
      </c>
      <c r="Y79" s="160">
        <f t="shared" si="15"/>
        <v>0</v>
      </c>
      <c r="Z79" s="142">
        <f>Z80</f>
        <v>0</v>
      </c>
      <c r="AA79" s="162">
        <f t="shared" si="13"/>
        <v>0</v>
      </c>
      <c r="AB79" s="182"/>
      <c r="AC79" s="182"/>
    </row>
    <row r="80" spans="1:29" ht="32.25" outlineLevel="5" thickBot="1">
      <c r="A80" s="90" t="s">
        <v>154</v>
      </c>
      <c r="B80" s="86">
        <v>951</v>
      </c>
      <c r="C80" s="87" t="s">
        <v>10</v>
      </c>
      <c r="D80" s="87" t="s">
        <v>155</v>
      </c>
      <c r="E80" s="87" t="s">
        <v>5</v>
      </c>
      <c r="F80" s="87"/>
      <c r="G80" s="16">
        <f>G81</f>
        <v>200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2">
        <v>0</v>
      </c>
      <c r="Y80" s="160">
        <f t="shared" si="15"/>
        <v>0</v>
      </c>
      <c r="Z80" s="141">
        <f>Z81</f>
        <v>0</v>
      </c>
      <c r="AA80" s="162">
        <f t="shared" si="13"/>
        <v>0</v>
      </c>
      <c r="AB80" s="182"/>
      <c r="AC80" s="182"/>
    </row>
    <row r="81" spans="1:27" s="182" customFormat="1" ht="15.75" customHeight="1" outlineLevel="3" thickBot="1">
      <c r="A81" s="185" t="s">
        <v>117</v>
      </c>
      <c r="B81" s="186">
        <v>951</v>
      </c>
      <c r="C81" s="187" t="s">
        <v>10</v>
      </c>
      <c r="D81" s="187" t="s">
        <v>155</v>
      </c>
      <c r="E81" s="187" t="s">
        <v>116</v>
      </c>
      <c r="F81" s="187"/>
      <c r="G81" s="188">
        <v>200</v>
      </c>
      <c r="H81" s="189" t="e">
        <f aca="true" t="shared" si="16" ref="H81:X81">H82+H89+H100+H106+H120+H141+H148+H162</f>
        <v>#REF!</v>
      </c>
      <c r="I81" s="189" t="e">
        <f t="shared" si="16"/>
        <v>#REF!</v>
      </c>
      <c r="J81" s="189" t="e">
        <f t="shared" si="16"/>
        <v>#REF!</v>
      </c>
      <c r="K81" s="189" t="e">
        <f t="shared" si="16"/>
        <v>#REF!</v>
      </c>
      <c r="L81" s="189" t="e">
        <f t="shared" si="16"/>
        <v>#REF!</v>
      </c>
      <c r="M81" s="189" t="e">
        <f t="shared" si="16"/>
        <v>#REF!</v>
      </c>
      <c r="N81" s="189" t="e">
        <f t="shared" si="16"/>
        <v>#REF!</v>
      </c>
      <c r="O81" s="189" t="e">
        <f t="shared" si="16"/>
        <v>#REF!</v>
      </c>
      <c r="P81" s="189" t="e">
        <f t="shared" si="16"/>
        <v>#REF!</v>
      </c>
      <c r="Q81" s="189" t="e">
        <f t="shared" si="16"/>
        <v>#REF!</v>
      </c>
      <c r="R81" s="189" t="e">
        <f t="shared" si="16"/>
        <v>#REF!</v>
      </c>
      <c r="S81" s="189" t="e">
        <f t="shared" si="16"/>
        <v>#REF!</v>
      </c>
      <c r="T81" s="189" t="e">
        <f t="shared" si="16"/>
        <v>#REF!</v>
      </c>
      <c r="U81" s="189" t="e">
        <f t="shared" si="16"/>
        <v>#REF!</v>
      </c>
      <c r="V81" s="189" t="e">
        <f t="shared" si="16"/>
        <v>#REF!</v>
      </c>
      <c r="W81" s="189" t="e">
        <f t="shared" si="16"/>
        <v>#REF!</v>
      </c>
      <c r="X81" s="190" t="e">
        <f t="shared" si="16"/>
        <v>#REF!</v>
      </c>
      <c r="Y81" s="191" t="e">
        <f t="shared" si="15"/>
        <v>#REF!</v>
      </c>
      <c r="Z81" s="192">
        <v>0</v>
      </c>
      <c r="AA81" s="193">
        <f t="shared" si="13"/>
        <v>0</v>
      </c>
    </row>
    <row r="82" spans="1:29" ht="16.5" outlineLevel="3" thickBot="1">
      <c r="A82" s="8" t="s">
        <v>30</v>
      </c>
      <c r="B82" s="19">
        <v>951</v>
      </c>
      <c r="C82" s="9" t="s">
        <v>70</v>
      </c>
      <c r="D82" s="9" t="s">
        <v>6</v>
      </c>
      <c r="E82" s="9" t="s">
        <v>5</v>
      </c>
      <c r="F82" s="9"/>
      <c r="G82" s="139">
        <f>G83+G152</f>
        <v>58497.07938999999</v>
      </c>
      <c r="H82" s="32" t="e">
        <f>H83+#REF!</f>
        <v>#REF!</v>
      </c>
      <c r="I82" s="32" t="e">
        <f>I83+#REF!</f>
        <v>#REF!</v>
      </c>
      <c r="J82" s="32" t="e">
        <f>J83+#REF!</f>
        <v>#REF!</v>
      </c>
      <c r="K82" s="32" t="e">
        <f>K83+#REF!</f>
        <v>#REF!</v>
      </c>
      <c r="L82" s="32" t="e">
        <f>L83+#REF!</f>
        <v>#REF!</v>
      </c>
      <c r="M82" s="32" t="e">
        <f>M83+#REF!</f>
        <v>#REF!</v>
      </c>
      <c r="N82" s="32" t="e">
        <f>N83+#REF!</f>
        <v>#REF!</v>
      </c>
      <c r="O82" s="32" t="e">
        <f>O83+#REF!</f>
        <v>#REF!</v>
      </c>
      <c r="P82" s="32" t="e">
        <f>P83+#REF!</f>
        <v>#REF!</v>
      </c>
      <c r="Q82" s="32" t="e">
        <f>Q83+#REF!</f>
        <v>#REF!</v>
      </c>
      <c r="R82" s="32" t="e">
        <f>R83+#REF!</f>
        <v>#REF!</v>
      </c>
      <c r="S82" s="32" t="e">
        <f>S83+#REF!</f>
        <v>#REF!</v>
      </c>
      <c r="T82" s="32" t="e">
        <f>T83+#REF!</f>
        <v>#REF!</v>
      </c>
      <c r="U82" s="32" t="e">
        <f>U83+#REF!</f>
        <v>#REF!</v>
      </c>
      <c r="V82" s="32" t="e">
        <f>V83+#REF!</f>
        <v>#REF!</v>
      </c>
      <c r="W82" s="32" t="e">
        <f>W83+#REF!</f>
        <v>#REF!</v>
      </c>
      <c r="X82" s="67" t="e">
        <f>X83+#REF!</f>
        <v>#REF!</v>
      </c>
      <c r="Y82" s="160" t="e">
        <f t="shared" si="15"/>
        <v>#REF!</v>
      </c>
      <c r="Z82" s="139">
        <f>Z83+Z152</f>
        <v>54646.08525</v>
      </c>
      <c r="AA82" s="162">
        <f t="shared" si="13"/>
        <v>93.41677536697958</v>
      </c>
      <c r="AB82" s="182"/>
      <c r="AC82" s="182"/>
    </row>
    <row r="83" spans="1:29" ht="32.25" outlineLevel="4" thickBot="1">
      <c r="A83" s="108" t="s">
        <v>144</v>
      </c>
      <c r="B83" s="19">
        <v>951</v>
      </c>
      <c r="C83" s="11" t="s">
        <v>70</v>
      </c>
      <c r="D83" s="11" t="s">
        <v>145</v>
      </c>
      <c r="E83" s="11" t="s">
        <v>5</v>
      </c>
      <c r="F83" s="11"/>
      <c r="G83" s="142">
        <f>G84</f>
        <v>58221.309389999995</v>
      </c>
      <c r="H83" s="34">
        <f aca="true" t="shared" si="17" ref="H83:X83">H84</f>
        <v>0</v>
      </c>
      <c r="I83" s="34">
        <f t="shared" si="17"/>
        <v>0</v>
      </c>
      <c r="J83" s="34">
        <f t="shared" si="17"/>
        <v>0</v>
      </c>
      <c r="K83" s="34">
        <f t="shared" si="17"/>
        <v>0</v>
      </c>
      <c r="L83" s="34">
        <f t="shared" si="17"/>
        <v>0</v>
      </c>
      <c r="M83" s="34">
        <f t="shared" si="17"/>
        <v>0</v>
      </c>
      <c r="N83" s="34">
        <f t="shared" si="17"/>
        <v>0</v>
      </c>
      <c r="O83" s="34">
        <f t="shared" si="17"/>
        <v>0</v>
      </c>
      <c r="P83" s="34">
        <f t="shared" si="17"/>
        <v>0</v>
      </c>
      <c r="Q83" s="34">
        <f t="shared" si="17"/>
        <v>0</v>
      </c>
      <c r="R83" s="34">
        <f t="shared" si="17"/>
        <v>0</v>
      </c>
      <c r="S83" s="34">
        <f t="shared" si="17"/>
        <v>0</v>
      </c>
      <c r="T83" s="34">
        <f t="shared" si="17"/>
        <v>0</v>
      </c>
      <c r="U83" s="34">
        <f t="shared" si="17"/>
        <v>0</v>
      </c>
      <c r="V83" s="34">
        <f t="shared" si="17"/>
        <v>0</v>
      </c>
      <c r="W83" s="34">
        <f t="shared" si="17"/>
        <v>0</v>
      </c>
      <c r="X83" s="65">
        <f t="shared" si="17"/>
        <v>950</v>
      </c>
      <c r="Y83" s="160">
        <f t="shared" si="15"/>
        <v>1.631704971862365</v>
      </c>
      <c r="Z83" s="142">
        <f>Z84</f>
        <v>54370.32406</v>
      </c>
      <c r="AA83" s="162">
        <f t="shared" si="13"/>
        <v>93.38560851628418</v>
      </c>
      <c r="AB83" s="182"/>
      <c r="AC83" s="182"/>
    </row>
    <row r="84" spans="1:29" ht="32.25" outlineLevel="5" thickBot="1">
      <c r="A84" s="108" t="s">
        <v>146</v>
      </c>
      <c r="B84" s="19">
        <v>951</v>
      </c>
      <c r="C84" s="11" t="s">
        <v>70</v>
      </c>
      <c r="D84" s="11" t="s">
        <v>147</v>
      </c>
      <c r="E84" s="11" t="s">
        <v>5</v>
      </c>
      <c r="F84" s="11"/>
      <c r="G84" s="142">
        <f>G85+G94+G101+G119+G106+G132+G139+G146+G108+G91+G116+G129+G113</f>
        <v>58221.309389999995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2">
        <v>950</v>
      </c>
      <c r="Y84" s="160">
        <f t="shared" si="15"/>
        <v>1.631704971862365</v>
      </c>
      <c r="Z84" s="142">
        <f>Z85+Z94+Z101+Z119+Z106+Z132+Z139+Z146+Z108+Z91+Z116+Z129+Z113</f>
        <v>54370.32406</v>
      </c>
      <c r="AA84" s="162">
        <f t="shared" si="13"/>
        <v>93.38560851628418</v>
      </c>
      <c r="AB84" s="182"/>
      <c r="AC84" s="182"/>
    </row>
    <row r="85" spans="1:29" ht="18.75" customHeight="1" outlineLevel="5" thickBot="1">
      <c r="A85" s="90" t="s">
        <v>31</v>
      </c>
      <c r="B85" s="86">
        <v>951</v>
      </c>
      <c r="C85" s="87" t="s">
        <v>70</v>
      </c>
      <c r="D85" s="87" t="s">
        <v>288</v>
      </c>
      <c r="E85" s="87" t="s">
        <v>5</v>
      </c>
      <c r="F85" s="87"/>
      <c r="G85" s="141">
        <f>G86+G89</f>
        <v>1428.44979</v>
      </c>
      <c r="H85" s="5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2"/>
      <c r="Y85" s="160"/>
      <c r="Z85" s="141">
        <f>Z86+Z89</f>
        <v>1428.44979</v>
      </c>
      <c r="AA85" s="162">
        <f t="shared" si="13"/>
        <v>100</v>
      </c>
      <c r="AB85" s="182"/>
      <c r="AC85" s="182"/>
    </row>
    <row r="86" spans="1:29" ht="32.25" outlineLevel="5" thickBot="1">
      <c r="A86" s="5" t="s">
        <v>98</v>
      </c>
      <c r="B86" s="21">
        <v>951</v>
      </c>
      <c r="C86" s="6" t="s">
        <v>70</v>
      </c>
      <c r="D86" s="6" t="s">
        <v>288</v>
      </c>
      <c r="E86" s="6" t="s">
        <v>95</v>
      </c>
      <c r="F86" s="6"/>
      <c r="G86" s="145">
        <f>G87+G88</f>
        <v>1211.30479</v>
      </c>
      <c r="H86" s="5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2"/>
      <c r="Y86" s="160"/>
      <c r="Z86" s="145">
        <f>Z87+Z88</f>
        <v>1211.30479</v>
      </c>
      <c r="AA86" s="162">
        <f t="shared" si="13"/>
        <v>100</v>
      </c>
      <c r="AB86" s="182"/>
      <c r="AC86" s="182"/>
    </row>
    <row r="87" spans="1:29" ht="16.5" outlineLevel="5" thickBot="1">
      <c r="A87" s="84" t="s">
        <v>99</v>
      </c>
      <c r="B87" s="88">
        <v>951</v>
      </c>
      <c r="C87" s="89" t="s">
        <v>70</v>
      </c>
      <c r="D87" s="89" t="s">
        <v>288</v>
      </c>
      <c r="E87" s="89" t="s">
        <v>96</v>
      </c>
      <c r="F87" s="89"/>
      <c r="G87" s="140">
        <v>1200.80479</v>
      </c>
      <c r="H87" s="5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2"/>
      <c r="Y87" s="160"/>
      <c r="Z87" s="140">
        <v>1200.80479</v>
      </c>
      <c r="AA87" s="162">
        <f t="shared" si="13"/>
        <v>100</v>
      </c>
      <c r="AB87" s="182"/>
      <c r="AC87" s="182"/>
    </row>
    <row r="88" spans="1:29" ht="32.25" outlineLevel="5" thickBot="1">
      <c r="A88" s="84" t="s">
        <v>100</v>
      </c>
      <c r="B88" s="88">
        <v>951</v>
      </c>
      <c r="C88" s="89" t="s">
        <v>70</v>
      </c>
      <c r="D88" s="89" t="s">
        <v>288</v>
      </c>
      <c r="E88" s="89" t="s">
        <v>97</v>
      </c>
      <c r="F88" s="89"/>
      <c r="G88" s="140">
        <v>10.5</v>
      </c>
      <c r="H88" s="5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2"/>
      <c r="Y88" s="160"/>
      <c r="Z88" s="140">
        <v>10.5</v>
      </c>
      <c r="AA88" s="162">
        <f t="shared" si="13"/>
        <v>100</v>
      </c>
      <c r="AB88" s="182"/>
      <c r="AC88" s="182"/>
    </row>
    <row r="89" spans="1:29" ht="35.25" customHeight="1" outlineLevel="6" thickBot="1">
      <c r="A89" s="5" t="s">
        <v>107</v>
      </c>
      <c r="B89" s="21">
        <v>951</v>
      </c>
      <c r="C89" s="6" t="s">
        <v>70</v>
      </c>
      <c r="D89" s="6" t="s">
        <v>288</v>
      </c>
      <c r="E89" s="6" t="s">
        <v>101</v>
      </c>
      <c r="F89" s="6"/>
      <c r="G89" s="145">
        <f>G90</f>
        <v>217.145</v>
      </c>
      <c r="H89" s="32">
        <f aca="true" t="shared" si="18" ref="H89:P89">H90</f>
        <v>0</v>
      </c>
      <c r="I89" s="32">
        <f t="shared" si="18"/>
        <v>0</v>
      </c>
      <c r="J89" s="32">
        <f t="shared" si="18"/>
        <v>0</v>
      </c>
      <c r="K89" s="32">
        <f t="shared" si="18"/>
        <v>0</v>
      </c>
      <c r="L89" s="32">
        <f t="shared" si="18"/>
        <v>0</v>
      </c>
      <c r="M89" s="32">
        <f t="shared" si="18"/>
        <v>0</v>
      </c>
      <c r="N89" s="32">
        <f t="shared" si="18"/>
        <v>0</v>
      </c>
      <c r="O89" s="32">
        <f t="shared" si="18"/>
        <v>0</v>
      </c>
      <c r="P89" s="32">
        <f t="shared" si="18"/>
        <v>0</v>
      </c>
      <c r="Q89" s="32">
        <f aca="true" t="shared" si="19" ref="Q89:W89">Q90</f>
        <v>0</v>
      </c>
      <c r="R89" s="32">
        <f t="shared" si="19"/>
        <v>0</v>
      </c>
      <c r="S89" s="32">
        <f t="shared" si="19"/>
        <v>0</v>
      </c>
      <c r="T89" s="32">
        <f t="shared" si="19"/>
        <v>0</v>
      </c>
      <c r="U89" s="32">
        <f t="shared" si="19"/>
        <v>0</v>
      </c>
      <c r="V89" s="32">
        <f t="shared" si="19"/>
        <v>0</v>
      </c>
      <c r="W89" s="32">
        <f t="shared" si="19"/>
        <v>0</v>
      </c>
      <c r="X89" s="64">
        <f>X90</f>
        <v>9539.0701</v>
      </c>
      <c r="Y89" s="160">
        <f>X89/G89*100</f>
        <v>4392.9494577356145</v>
      </c>
      <c r="Z89" s="145">
        <f>Z90</f>
        <v>217.145</v>
      </c>
      <c r="AA89" s="162">
        <f t="shared" si="13"/>
        <v>100</v>
      </c>
      <c r="AB89" s="182"/>
      <c r="AC89" s="182"/>
    </row>
    <row r="90" spans="1:29" ht="32.25" outlineLevel="4" thickBot="1">
      <c r="A90" s="84" t="s">
        <v>109</v>
      </c>
      <c r="B90" s="88">
        <v>951</v>
      </c>
      <c r="C90" s="89" t="s">
        <v>70</v>
      </c>
      <c r="D90" s="89" t="s">
        <v>288</v>
      </c>
      <c r="E90" s="89" t="s">
        <v>103</v>
      </c>
      <c r="F90" s="89"/>
      <c r="G90" s="140">
        <v>217.145</v>
      </c>
      <c r="H90" s="34">
        <f aca="true" t="shared" si="20" ref="H90:X90">H94</f>
        <v>0</v>
      </c>
      <c r="I90" s="34">
        <f t="shared" si="20"/>
        <v>0</v>
      </c>
      <c r="J90" s="34">
        <f t="shared" si="20"/>
        <v>0</v>
      </c>
      <c r="K90" s="34">
        <f t="shared" si="20"/>
        <v>0</v>
      </c>
      <c r="L90" s="34">
        <f t="shared" si="20"/>
        <v>0</v>
      </c>
      <c r="M90" s="34">
        <f t="shared" si="20"/>
        <v>0</v>
      </c>
      <c r="N90" s="34">
        <f t="shared" si="20"/>
        <v>0</v>
      </c>
      <c r="O90" s="34">
        <f t="shared" si="20"/>
        <v>0</v>
      </c>
      <c r="P90" s="34">
        <f t="shared" si="20"/>
        <v>0</v>
      </c>
      <c r="Q90" s="34">
        <f t="shared" si="20"/>
        <v>0</v>
      </c>
      <c r="R90" s="34">
        <f t="shared" si="20"/>
        <v>0</v>
      </c>
      <c r="S90" s="34">
        <f t="shared" si="20"/>
        <v>0</v>
      </c>
      <c r="T90" s="34">
        <f t="shared" si="20"/>
        <v>0</v>
      </c>
      <c r="U90" s="34">
        <f t="shared" si="20"/>
        <v>0</v>
      </c>
      <c r="V90" s="34">
        <f t="shared" si="20"/>
        <v>0</v>
      </c>
      <c r="W90" s="34">
        <f t="shared" si="20"/>
        <v>0</v>
      </c>
      <c r="X90" s="61">
        <f t="shared" si="20"/>
        <v>9539.0701</v>
      </c>
      <c r="Y90" s="160">
        <f>X90/G90*100</f>
        <v>4392.9494577356145</v>
      </c>
      <c r="Z90" s="165">
        <v>217.145</v>
      </c>
      <c r="AA90" s="162">
        <f t="shared" si="13"/>
        <v>100</v>
      </c>
      <c r="AB90" s="182"/>
      <c r="AC90" s="182"/>
    </row>
    <row r="91" spans="1:29" ht="63.75" outlineLevel="4" thickBot="1">
      <c r="A91" s="90" t="s">
        <v>365</v>
      </c>
      <c r="B91" s="86">
        <v>951</v>
      </c>
      <c r="C91" s="87" t="s">
        <v>70</v>
      </c>
      <c r="D91" s="87" t="s">
        <v>366</v>
      </c>
      <c r="E91" s="87" t="s">
        <v>5</v>
      </c>
      <c r="F91" s="87"/>
      <c r="G91" s="141">
        <f>G92</f>
        <v>1189.909</v>
      </c>
      <c r="H91" s="5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7"/>
      <c r="Y91" s="160"/>
      <c r="Z91" s="141">
        <f>Z92</f>
        <v>1189.909</v>
      </c>
      <c r="AA91" s="162">
        <f t="shared" si="13"/>
        <v>100</v>
      </c>
      <c r="AB91" s="182"/>
      <c r="AC91" s="182"/>
    </row>
    <row r="92" spans="1:29" ht="32.25" outlineLevel="4" thickBot="1">
      <c r="A92" s="5" t="s">
        <v>107</v>
      </c>
      <c r="B92" s="21">
        <v>951</v>
      </c>
      <c r="C92" s="6" t="s">
        <v>70</v>
      </c>
      <c r="D92" s="6" t="s">
        <v>366</v>
      </c>
      <c r="E92" s="6" t="s">
        <v>101</v>
      </c>
      <c r="F92" s="6"/>
      <c r="G92" s="145">
        <f>G93</f>
        <v>1189.909</v>
      </c>
      <c r="H92" s="5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7"/>
      <c r="Y92" s="160"/>
      <c r="Z92" s="145">
        <f>Z93</f>
        <v>1189.909</v>
      </c>
      <c r="AA92" s="162">
        <f t="shared" si="13"/>
        <v>100</v>
      </c>
      <c r="AB92" s="182"/>
      <c r="AC92" s="182"/>
    </row>
    <row r="93" spans="1:29" ht="32.25" outlineLevel="4" thickBot="1">
      <c r="A93" s="84" t="s">
        <v>109</v>
      </c>
      <c r="B93" s="88">
        <v>951</v>
      </c>
      <c r="C93" s="89" t="s">
        <v>70</v>
      </c>
      <c r="D93" s="89" t="s">
        <v>367</v>
      </c>
      <c r="E93" s="89" t="s">
        <v>103</v>
      </c>
      <c r="F93" s="89"/>
      <c r="G93" s="140">
        <v>1189.909</v>
      </c>
      <c r="H93" s="5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7"/>
      <c r="Y93" s="160"/>
      <c r="Z93" s="165">
        <v>1189.909</v>
      </c>
      <c r="AA93" s="162">
        <f t="shared" si="13"/>
        <v>100</v>
      </c>
      <c r="AB93" s="182"/>
      <c r="AC93" s="182"/>
    </row>
    <row r="94" spans="1:29" ht="48" outlineLevel="5" thickBot="1">
      <c r="A94" s="109" t="s">
        <v>303</v>
      </c>
      <c r="B94" s="86">
        <v>951</v>
      </c>
      <c r="C94" s="87" t="s">
        <v>70</v>
      </c>
      <c r="D94" s="87" t="s">
        <v>150</v>
      </c>
      <c r="E94" s="87" t="s">
        <v>5</v>
      </c>
      <c r="F94" s="87"/>
      <c r="G94" s="141">
        <f>G95+G98</f>
        <v>15185.65</v>
      </c>
      <c r="H94" s="2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44"/>
      <c r="X94" s="62">
        <v>9539.0701</v>
      </c>
      <c r="Y94" s="160">
        <f>X94/G94*100</f>
        <v>62.81634371923494</v>
      </c>
      <c r="Z94" s="141">
        <f>Z95+Z98</f>
        <v>14525.707</v>
      </c>
      <c r="AA94" s="162">
        <f t="shared" si="13"/>
        <v>95.65416692732941</v>
      </c>
      <c r="AB94" s="182"/>
      <c r="AC94" s="182"/>
    </row>
    <row r="95" spans="1:29" ht="32.25" outlineLevel="5" thickBot="1">
      <c r="A95" s="5" t="s">
        <v>98</v>
      </c>
      <c r="B95" s="21">
        <v>951</v>
      </c>
      <c r="C95" s="6" t="s">
        <v>70</v>
      </c>
      <c r="D95" s="6" t="s">
        <v>150</v>
      </c>
      <c r="E95" s="6" t="s">
        <v>95</v>
      </c>
      <c r="F95" s="6"/>
      <c r="G95" s="145">
        <f>G96+G97</f>
        <v>15094.025</v>
      </c>
      <c r="H95" s="5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2"/>
      <c r="Y95" s="160"/>
      <c r="Z95" s="145">
        <f>Z96+Z97</f>
        <v>14434.079</v>
      </c>
      <c r="AA95" s="162">
        <f t="shared" si="13"/>
        <v>95.62776661626042</v>
      </c>
      <c r="AB95" s="182"/>
      <c r="AC95" s="182"/>
    </row>
    <row r="96" spans="1:29" s="178" customFormat="1" ht="16.5" outlineLevel="5" thickBot="1">
      <c r="A96" s="169" t="s">
        <v>99</v>
      </c>
      <c r="B96" s="170">
        <v>951</v>
      </c>
      <c r="C96" s="171" t="s">
        <v>70</v>
      </c>
      <c r="D96" s="171" t="s">
        <v>150</v>
      </c>
      <c r="E96" s="171" t="s">
        <v>96</v>
      </c>
      <c r="F96" s="171"/>
      <c r="G96" s="172">
        <v>15092.025</v>
      </c>
      <c r="H96" s="173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5"/>
      <c r="Y96" s="176"/>
      <c r="Z96" s="177">
        <v>14432.079</v>
      </c>
      <c r="AA96" s="162">
        <f t="shared" si="13"/>
        <v>95.6271872064882</v>
      </c>
      <c r="AB96" s="182"/>
      <c r="AC96" s="182"/>
    </row>
    <row r="97" spans="1:29" s="178" customFormat="1" ht="32.25" outlineLevel="5" thickBot="1">
      <c r="A97" s="169" t="s">
        <v>100</v>
      </c>
      <c r="B97" s="170">
        <v>951</v>
      </c>
      <c r="C97" s="171" t="s">
        <v>70</v>
      </c>
      <c r="D97" s="171" t="s">
        <v>150</v>
      </c>
      <c r="E97" s="171" t="s">
        <v>97</v>
      </c>
      <c r="F97" s="171"/>
      <c r="G97" s="179">
        <v>2</v>
      </c>
      <c r="H97" s="173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5"/>
      <c r="Y97" s="176"/>
      <c r="Z97" s="177">
        <v>2</v>
      </c>
      <c r="AA97" s="162">
        <f t="shared" si="13"/>
        <v>100</v>
      </c>
      <c r="AB97" s="182"/>
      <c r="AC97" s="182"/>
    </row>
    <row r="98" spans="1:29" ht="32.25" outlineLevel="5" thickBot="1">
      <c r="A98" s="5" t="s">
        <v>107</v>
      </c>
      <c r="B98" s="21">
        <v>951</v>
      </c>
      <c r="C98" s="6" t="s">
        <v>70</v>
      </c>
      <c r="D98" s="6" t="s">
        <v>150</v>
      </c>
      <c r="E98" s="6" t="s">
        <v>101</v>
      </c>
      <c r="F98" s="6"/>
      <c r="G98" s="7">
        <f>G99+G100</f>
        <v>91.625</v>
      </c>
      <c r="H98" s="5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2"/>
      <c r="Y98" s="160"/>
      <c r="Z98" s="145">
        <f>Z99+Z100</f>
        <v>91.628</v>
      </c>
      <c r="AA98" s="162">
        <f t="shared" si="13"/>
        <v>100.00327421555252</v>
      </c>
      <c r="AB98" s="182"/>
      <c r="AC98" s="182"/>
    </row>
    <row r="99" spans="1:29" ht="32.25" outlineLevel="5" thickBot="1">
      <c r="A99" s="84" t="s">
        <v>108</v>
      </c>
      <c r="B99" s="88">
        <v>951</v>
      </c>
      <c r="C99" s="89" t="s">
        <v>70</v>
      </c>
      <c r="D99" s="89" t="s">
        <v>150</v>
      </c>
      <c r="E99" s="89" t="s">
        <v>102</v>
      </c>
      <c r="F99" s="89"/>
      <c r="G99" s="94">
        <v>0</v>
      </c>
      <c r="H99" s="5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2"/>
      <c r="Y99" s="160"/>
      <c r="Z99" s="165">
        <v>0</v>
      </c>
      <c r="AA99" s="162">
        <v>0</v>
      </c>
      <c r="AB99" s="182"/>
      <c r="AC99" s="182"/>
    </row>
    <row r="100" spans="1:29" ht="32.25" outlineLevel="6" thickBot="1">
      <c r="A100" s="84" t="s">
        <v>109</v>
      </c>
      <c r="B100" s="88">
        <v>951</v>
      </c>
      <c r="C100" s="89" t="s">
        <v>70</v>
      </c>
      <c r="D100" s="89" t="s">
        <v>150</v>
      </c>
      <c r="E100" s="89" t="s">
        <v>103</v>
      </c>
      <c r="F100" s="89"/>
      <c r="G100" s="94">
        <v>91.625</v>
      </c>
      <c r="H100" s="32">
        <f aca="true" t="shared" si="21" ref="H100:W100">H101</f>
        <v>0</v>
      </c>
      <c r="I100" s="32">
        <f t="shared" si="21"/>
        <v>0</v>
      </c>
      <c r="J100" s="32">
        <f t="shared" si="21"/>
        <v>0</v>
      </c>
      <c r="K100" s="32">
        <f t="shared" si="21"/>
        <v>0</v>
      </c>
      <c r="L100" s="32">
        <f t="shared" si="21"/>
        <v>0</v>
      </c>
      <c r="M100" s="32">
        <f t="shared" si="21"/>
        <v>0</v>
      </c>
      <c r="N100" s="32">
        <f t="shared" si="21"/>
        <v>0</v>
      </c>
      <c r="O100" s="32">
        <f t="shared" si="21"/>
        <v>0</v>
      </c>
      <c r="P100" s="32">
        <f t="shared" si="21"/>
        <v>0</v>
      </c>
      <c r="Q100" s="32">
        <f t="shared" si="21"/>
        <v>0</v>
      </c>
      <c r="R100" s="32">
        <f t="shared" si="21"/>
        <v>0</v>
      </c>
      <c r="S100" s="32">
        <f t="shared" si="21"/>
        <v>0</v>
      </c>
      <c r="T100" s="32">
        <f t="shared" si="21"/>
        <v>0</v>
      </c>
      <c r="U100" s="32">
        <f t="shared" si="21"/>
        <v>0</v>
      </c>
      <c r="V100" s="32">
        <f t="shared" si="21"/>
        <v>0</v>
      </c>
      <c r="W100" s="32">
        <f t="shared" si="21"/>
        <v>0</v>
      </c>
      <c r="X100" s="64">
        <f>X101</f>
        <v>277.89792</v>
      </c>
      <c r="Y100" s="160">
        <f>X100/G100*100</f>
        <v>303.2992305593452</v>
      </c>
      <c r="Z100" s="165">
        <v>91.628</v>
      </c>
      <c r="AA100" s="162">
        <f t="shared" si="13"/>
        <v>100.00327421555252</v>
      </c>
      <c r="AB100" s="182"/>
      <c r="AC100" s="182"/>
    </row>
    <row r="101" spans="1:29" ht="46.5" customHeight="1" outlineLevel="4" thickBot="1">
      <c r="A101" s="90" t="s">
        <v>156</v>
      </c>
      <c r="B101" s="86">
        <v>951</v>
      </c>
      <c r="C101" s="87" t="s">
        <v>70</v>
      </c>
      <c r="D101" s="87" t="s">
        <v>157</v>
      </c>
      <c r="E101" s="87" t="s">
        <v>5</v>
      </c>
      <c r="F101" s="87"/>
      <c r="G101" s="16">
        <f>G102+G104</f>
        <v>249</v>
      </c>
      <c r="H101" s="34">
        <f aca="true" t="shared" si="22" ref="H101:X101">H102</f>
        <v>0</v>
      </c>
      <c r="I101" s="34">
        <f t="shared" si="22"/>
        <v>0</v>
      </c>
      <c r="J101" s="34">
        <f t="shared" si="22"/>
        <v>0</v>
      </c>
      <c r="K101" s="34">
        <f t="shared" si="22"/>
        <v>0</v>
      </c>
      <c r="L101" s="34">
        <f t="shared" si="22"/>
        <v>0</v>
      </c>
      <c r="M101" s="34">
        <f t="shared" si="22"/>
        <v>0</v>
      </c>
      <c r="N101" s="34">
        <f t="shared" si="22"/>
        <v>0</v>
      </c>
      <c r="O101" s="34">
        <f t="shared" si="22"/>
        <v>0</v>
      </c>
      <c r="P101" s="34">
        <f t="shared" si="22"/>
        <v>0</v>
      </c>
      <c r="Q101" s="34">
        <f t="shared" si="22"/>
        <v>0</v>
      </c>
      <c r="R101" s="34">
        <f t="shared" si="22"/>
        <v>0</v>
      </c>
      <c r="S101" s="34">
        <f t="shared" si="22"/>
        <v>0</v>
      </c>
      <c r="T101" s="34">
        <f t="shared" si="22"/>
        <v>0</v>
      </c>
      <c r="U101" s="34">
        <f t="shared" si="22"/>
        <v>0</v>
      </c>
      <c r="V101" s="34">
        <f t="shared" si="22"/>
        <v>0</v>
      </c>
      <c r="W101" s="34">
        <f t="shared" si="22"/>
        <v>0</v>
      </c>
      <c r="X101" s="65">
        <f t="shared" si="22"/>
        <v>277.89792</v>
      </c>
      <c r="Y101" s="160">
        <f>X101/G101*100</f>
        <v>111.60559036144578</v>
      </c>
      <c r="Z101" s="141">
        <f>Z102+Z104</f>
        <v>248.64</v>
      </c>
      <c r="AA101" s="162">
        <f t="shared" si="13"/>
        <v>99.85542168674698</v>
      </c>
      <c r="AB101" s="182"/>
      <c r="AC101" s="182"/>
    </row>
    <row r="102" spans="1:29" ht="32.25" outlineLevel="5" thickBot="1">
      <c r="A102" s="5" t="s">
        <v>107</v>
      </c>
      <c r="B102" s="21">
        <v>951</v>
      </c>
      <c r="C102" s="6" t="s">
        <v>70</v>
      </c>
      <c r="D102" s="6" t="s">
        <v>157</v>
      </c>
      <c r="E102" s="6" t="s">
        <v>101</v>
      </c>
      <c r="F102" s="6"/>
      <c r="G102" s="7">
        <f>G103</f>
        <v>249</v>
      </c>
      <c r="H102" s="2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44"/>
      <c r="X102" s="62">
        <v>277.89792</v>
      </c>
      <c r="Y102" s="160">
        <f>X102/G102*100</f>
        <v>111.60559036144578</v>
      </c>
      <c r="Z102" s="145">
        <f>Z103</f>
        <v>248.64</v>
      </c>
      <c r="AA102" s="162">
        <f t="shared" si="13"/>
        <v>99.85542168674698</v>
      </c>
      <c r="AB102" s="182"/>
      <c r="AC102" s="182"/>
    </row>
    <row r="103" spans="1:29" ht="32.25" outlineLevel="5" thickBot="1">
      <c r="A103" s="84" t="s">
        <v>109</v>
      </c>
      <c r="B103" s="88">
        <v>951</v>
      </c>
      <c r="C103" s="89" t="s">
        <v>70</v>
      </c>
      <c r="D103" s="89" t="s">
        <v>157</v>
      </c>
      <c r="E103" s="89" t="s">
        <v>103</v>
      </c>
      <c r="F103" s="89"/>
      <c r="G103" s="94">
        <v>249</v>
      </c>
      <c r="H103" s="5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2"/>
      <c r="Y103" s="160"/>
      <c r="Z103" s="165">
        <v>248.64</v>
      </c>
      <c r="AA103" s="162">
        <f t="shared" si="13"/>
        <v>99.85542168674698</v>
      </c>
      <c r="AB103" s="182"/>
      <c r="AC103" s="182"/>
    </row>
    <row r="104" spans="1:29" ht="16.5" outlineLevel="5" thickBot="1">
      <c r="A104" s="5" t="s">
        <v>110</v>
      </c>
      <c r="B104" s="21">
        <v>951</v>
      </c>
      <c r="C104" s="6" t="s">
        <v>70</v>
      </c>
      <c r="D104" s="6" t="s">
        <v>157</v>
      </c>
      <c r="E104" s="6" t="s">
        <v>104</v>
      </c>
      <c r="F104" s="6"/>
      <c r="G104" s="7">
        <f>G105</f>
        <v>0</v>
      </c>
      <c r="H104" s="5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2"/>
      <c r="Y104" s="160"/>
      <c r="Z104" s="145">
        <f>Z105</f>
        <v>0</v>
      </c>
      <c r="AA104" s="162">
        <v>0</v>
      </c>
      <c r="AB104" s="182"/>
      <c r="AC104" s="182"/>
    </row>
    <row r="105" spans="1:29" ht="16.5" outlineLevel="5" thickBot="1">
      <c r="A105" s="84" t="s">
        <v>112</v>
      </c>
      <c r="B105" s="88">
        <v>951</v>
      </c>
      <c r="C105" s="89" t="s">
        <v>70</v>
      </c>
      <c r="D105" s="89" t="s">
        <v>157</v>
      </c>
      <c r="E105" s="89" t="s">
        <v>106</v>
      </c>
      <c r="F105" s="89"/>
      <c r="G105" s="94">
        <v>0</v>
      </c>
      <c r="H105" s="5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2"/>
      <c r="Y105" s="160"/>
      <c r="Z105" s="165">
        <v>0</v>
      </c>
      <c r="AA105" s="162">
        <v>0</v>
      </c>
      <c r="AB105" s="182"/>
      <c r="AC105" s="182"/>
    </row>
    <row r="106" spans="1:29" ht="19.5" customHeight="1" outlineLevel="6" thickBot="1">
      <c r="A106" s="90" t="s">
        <v>158</v>
      </c>
      <c r="B106" s="86">
        <v>951</v>
      </c>
      <c r="C106" s="87" t="s">
        <v>70</v>
      </c>
      <c r="D106" s="87" t="s">
        <v>159</v>
      </c>
      <c r="E106" s="87" t="s">
        <v>5</v>
      </c>
      <c r="F106" s="87"/>
      <c r="G106" s="141">
        <f>G107</f>
        <v>973.032</v>
      </c>
      <c r="H106" s="32" t="e">
        <f>#REF!+H107</f>
        <v>#REF!</v>
      </c>
      <c r="I106" s="32" t="e">
        <f>#REF!+I107</f>
        <v>#REF!</v>
      </c>
      <c r="J106" s="32" t="e">
        <f>#REF!+J107</f>
        <v>#REF!</v>
      </c>
      <c r="K106" s="32" t="e">
        <f>#REF!+K107</f>
        <v>#REF!</v>
      </c>
      <c r="L106" s="32" t="e">
        <f>#REF!+L107</f>
        <v>#REF!</v>
      </c>
      <c r="M106" s="32" t="e">
        <f>#REF!+M107</f>
        <v>#REF!</v>
      </c>
      <c r="N106" s="32" t="e">
        <f>#REF!+N107</f>
        <v>#REF!</v>
      </c>
      <c r="O106" s="32" t="e">
        <f>#REF!+O107</f>
        <v>#REF!</v>
      </c>
      <c r="P106" s="32" t="e">
        <f>#REF!+P107</f>
        <v>#REF!</v>
      </c>
      <c r="Q106" s="32" t="e">
        <f>#REF!+Q107</f>
        <v>#REF!</v>
      </c>
      <c r="R106" s="32" t="e">
        <f>#REF!+R107</f>
        <v>#REF!</v>
      </c>
      <c r="S106" s="32" t="e">
        <f>#REF!+S107</f>
        <v>#REF!</v>
      </c>
      <c r="T106" s="32" t="e">
        <f>#REF!+T107</f>
        <v>#REF!</v>
      </c>
      <c r="U106" s="32" t="e">
        <f>#REF!+U107</f>
        <v>#REF!</v>
      </c>
      <c r="V106" s="32" t="e">
        <f>#REF!+V107</f>
        <v>#REF!</v>
      </c>
      <c r="W106" s="32" t="e">
        <f>#REF!+W107</f>
        <v>#REF!</v>
      </c>
      <c r="X106" s="67" t="e">
        <f>#REF!+X107</f>
        <v>#REF!</v>
      </c>
      <c r="Y106" s="160" t="e">
        <f>X106/G106*100</f>
        <v>#REF!</v>
      </c>
      <c r="Z106" s="141">
        <f>Z107</f>
        <v>973.032</v>
      </c>
      <c r="AA106" s="162">
        <f t="shared" si="13"/>
        <v>100</v>
      </c>
      <c r="AB106" s="182"/>
      <c r="AC106" s="182"/>
    </row>
    <row r="107" spans="1:29" ht="16.5" customHeight="1" outlineLevel="4" thickBot="1">
      <c r="A107" s="5" t="s">
        <v>118</v>
      </c>
      <c r="B107" s="21">
        <v>951</v>
      </c>
      <c r="C107" s="6" t="s">
        <v>70</v>
      </c>
      <c r="D107" s="6" t="s">
        <v>159</v>
      </c>
      <c r="E107" s="6" t="s">
        <v>340</v>
      </c>
      <c r="F107" s="6"/>
      <c r="G107" s="145">
        <v>973.032</v>
      </c>
      <c r="H107" s="34">
        <f aca="true" t="shared" si="23" ref="H107:W107">H119</f>
        <v>0</v>
      </c>
      <c r="I107" s="34">
        <f t="shared" si="23"/>
        <v>0</v>
      </c>
      <c r="J107" s="34">
        <f t="shared" si="23"/>
        <v>0</v>
      </c>
      <c r="K107" s="34">
        <f t="shared" si="23"/>
        <v>0</v>
      </c>
      <c r="L107" s="34">
        <f t="shared" si="23"/>
        <v>0</v>
      </c>
      <c r="M107" s="34">
        <f t="shared" si="23"/>
        <v>0</v>
      </c>
      <c r="N107" s="34">
        <f t="shared" si="23"/>
        <v>0</v>
      </c>
      <c r="O107" s="34">
        <f t="shared" si="23"/>
        <v>0</v>
      </c>
      <c r="P107" s="34">
        <f t="shared" si="23"/>
        <v>0</v>
      </c>
      <c r="Q107" s="34">
        <f t="shared" si="23"/>
        <v>0</v>
      </c>
      <c r="R107" s="34">
        <f t="shared" si="23"/>
        <v>0</v>
      </c>
      <c r="S107" s="34">
        <f t="shared" si="23"/>
        <v>0</v>
      </c>
      <c r="T107" s="34">
        <f t="shared" si="23"/>
        <v>0</v>
      </c>
      <c r="U107" s="34">
        <f t="shared" si="23"/>
        <v>0</v>
      </c>
      <c r="V107" s="34">
        <f t="shared" si="23"/>
        <v>0</v>
      </c>
      <c r="W107" s="34">
        <f t="shared" si="23"/>
        <v>0</v>
      </c>
      <c r="X107" s="61">
        <f>X119</f>
        <v>1067.9833</v>
      </c>
      <c r="Y107" s="160">
        <f>X107/G107*100</f>
        <v>109.75829160808689</v>
      </c>
      <c r="Z107" s="145">
        <v>973.032</v>
      </c>
      <c r="AA107" s="162">
        <f t="shared" si="13"/>
        <v>100</v>
      </c>
      <c r="AB107" s="182"/>
      <c r="AC107" s="182"/>
    </row>
    <row r="108" spans="1:29" ht="48" customHeight="1" outlineLevel="4" thickBot="1">
      <c r="A108" s="90" t="s">
        <v>289</v>
      </c>
      <c r="B108" s="86">
        <v>951</v>
      </c>
      <c r="C108" s="87" t="s">
        <v>70</v>
      </c>
      <c r="D108" s="87" t="s">
        <v>290</v>
      </c>
      <c r="E108" s="87" t="s">
        <v>5</v>
      </c>
      <c r="F108" s="87"/>
      <c r="G108" s="16">
        <f>G109+G111</f>
        <v>2915.65</v>
      </c>
      <c r="H108" s="5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7"/>
      <c r="Y108" s="160"/>
      <c r="Z108" s="141">
        <f>Z109+Z111</f>
        <v>2897.32384</v>
      </c>
      <c r="AA108" s="162">
        <f t="shared" si="13"/>
        <v>99.37145542160411</v>
      </c>
      <c r="AB108" s="182"/>
      <c r="AC108" s="182"/>
    </row>
    <row r="109" spans="1:29" ht="15.75" customHeight="1" outlineLevel="4" thickBot="1">
      <c r="A109" s="5" t="s">
        <v>107</v>
      </c>
      <c r="B109" s="21">
        <v>951</v>
      </c>
      <c r="C109" s="6" t="s">
        <v>70</v>
      </c>
      <c r="D109" s="6" t="s">
        <v>290</v>
      </c>
      <c r="E109" s="6" t="s">
        <v>101</v>
      </c>
      <c r="F109" s="6"/>
      <c r="G109" s="7">
        <f>G110</f>
        <v>2915.65</v>
      </c>
      <c r="H109" s="5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7"/>
      <c r="Y109" s="160"/>
      <c r="Z109" s="145">
        <f>Z110</f>
        <v>2897.32384</v>
      </c>
      <c r="AA109" s="162">
        <f t="shared" si="13"/>
        <v>99.37145542160411</v>
      </c>
      <c r="AB109" s="182"/>
      <c r="AC109" s="182"/>
    </row>
    <row r="110" spans="1:29" ht="15.75" customHeight="1" outlineLevel="4" thickBot="1">
      <c r="A110" s="84" t="s">
        <v>109</v>
      </c>
      <c r="B110" s="88">
        <v>951</v>
      </c>
      <c r="C110" s="89" t="s">
        <v>70</v>
      </c>
      <c r="D110" s="89" t="s">
        <v>290</v>
      </c>
      <c r="E110" s="89" t="s">
        <v>103</v>
      </c>
      <c r="F110" s="89"/>
      <c r="G110" s="94">
        <v>2915.65</v>
      </c>
      <c r="H110" s="5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7"/>
      <c r="Y110" s="160"/>
      <c r="Z110" s="165">
        <v>2897.32384</v>
      </c>
      <c r="AA110" s="162">
        <f t="shared" si="13"/>
        <v>99.37145542160411</v>
      </c>
      <c r="AB110" s="182"/>
      <c r="AC110" s="182"/>
    </row>
    <row r="111" spans="1:29" ht="15.75" customHeight="1" outlineLevel="4" thickBot="1">
      <c r="A111" s="5" t="s">
        <v>110</v>
      </c>
      <c r="B111" s="21">
        <v>951</v>
      </c>
      <c r="C111" s="6" t="s">
        <v>70</v>
      </c>
      <c r="D111" s="6" t="s">
        <v>290</v>
      </c>
      <c r="E111" s="6" t="s">
        <v>104</v>
      </c>
      <c r="F111" s="6"/>
      <c r="G111" s="7">
        <f>G112</f>
        <v>0</v>
      </c>
      <c r="H111" s="5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7"/>
      <c r="Y111" s="160"/>
      <c r="Z111" s="145">
        <f>Z112</f>
        <v>0</v>
      </c>
      <c r="AA111" s="162">
        <v>0</v>
      </c>
      <c r="AB111" s="182"/>
      <c r="AC111" s="182"/>
    </row>
    <row r="112" spans="1:29" ht="15.75" customHeight="1" outlineLevel="4" thickBot="1">
      <c r="A112" s="84" t="s">
        <v>112</v>
      </c>
      <c r="B112" s="88">
        <v>951</v>
      </c>
      <c r="C112" s="89" t="s">
        <v>70</v>
      </c>
      <c r="D112" s="89" t="s">
        <v>290</v>
      </c>
      <c r="E112" s="89" t="s">
        <v>106</v>
      </c>
      <c r="F112" s="89"/>
      <c r="G112" s="94">
        <v>0</v>
      </c>
      <c r="H112" s="5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77"/>
      <c r="Y112" s="160"/>
      <c r="Z112" s="165">
        <v>0</v>
      </c>
      <c r="AA112" s="162">
        <v>0</v>
      </c>
      <c r="AB112" s="182"/>
      <c r="AC112" s="182"/>
    </row>
    <row r="113" spans="1:29" ht="47.25" customHeight="1" outlineLevel="4" thickBot="1">
      <c r="A113" s="90" t="s">
        <v>378</v>
      </c>
      <c r="B113" s="86">
        <v>951</v>
      </c>
      <c r="C113" s="87" t="s">
        <v>70</v>
      </c>
      <c r="D113" s="87" t="s">
        <v>379</v>
      </c>
      <c r="E113" s="87" t="s">
        <v>5</v>
      </c>
      <c r="F113" s="87"/>
      <c r="G113" s="141">
        <f>G114</f>
        <v>2172.2</v>
      </c>
      <c r="H113" s="5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77"/>
      <c r="Y113" s="160"/>
      <c r="Z113" s="141">
        <f>Z114</f>
        <v>2172.2</v>
      </c>
      <c r="AA113" s="162">
        <f t="shared" si="13"/>
        <v>100</v>
      </c>
      <c r="AB113" s="182"/>
      <c r="AC113" s="182"/>
    </row>
    <row r="114" spans="1:29" ht="15.75" customHeight="1" outlineLevel="4" thickBot="1">
      <c r="A114" s="5" t="s">
        <v>107</v>
      </c>
      <c r="B114" s="21">
        <v>951</v>
      </c>
      <c r="C114" s="6" t="s">
        <v>70</v>
      </c>
      <c r="D114" s="6" t="s">
        <v>379</v>
      </c>
      <c r="E114" s="6" t="s">
        <v>101</v>
      </c>
      <c r="F114" s="6"/>
      <c r="G114" s="145">
        <f>G115</f>
        <v>2172.2</v>
      </c>
      <c r="H114" s="5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77"/>
      <c r="Y114" s="160"/>
      <c r="Z114" s="145">
        <f>Z115</f>
        <v>2172.2</v>
      </c>
      <c r="AA114" s="162">
        <f t="shared" si="13"/>
        <v>100</v>
      </c>
      <c r="AB114" s="182"/>
      <c r="AC114" s="182"/>
    </row>
    <row r="115" spans="1:29" ht="15.75" customHeight="1" outlineLevel="4" thickBot="1">
      <c r="A115" s="84" t="s">
        <v>109</v>
      </c>
      <c r="B115" s="88">
        <v>951</v>
      </c>
      <c r="C115" s="89" t="s">
        <v>70</v>
      </c>
      <c r="D115" s="89" t="s">
        <v>379</v>
      </c>
      <c r="E115" s="89" t="s">
        <v>103</v>
      </c>
      <c r="F115" s="89"/>
      <c r="G115" s="140">
        <v>2172.2</v>
      </c>
      <c r="H115" s="5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77"/>
      <c r="Y115" s="160"/>
      <c r="Z115" s="165">
        <v>2172.2</v>
      </c>
      <c r="AA115" s="162">
        <f t="shared" si="13"/>
        <v>100</v>
      </c>
      <c r="AB115" s="182"/>
      <c r="AC115" s="182"/>
    </row>
    <row r="116" spans="1:29" ht="53.25" customHeight="1" outlineLevel="4" thickBot="1">
      <c r="A116" s="90" t="s">
        <v>370</v>
      </c>
      <c r="B116" s="86">
        <v>951</v>
      </c>
      <c r="C116" s="87" t="s">
        <v>70</v>
      </c>
      <c r="D116" s="87" t="s">
        <v>371</v>
      </c>
      <c r="E116" s="87" t="s">
        <v>5</v>
      </c>
      <c r="F116" s="87"/>
      <c r="G116" s="141">
        <f>G117</f>
        <v>7130.393</v>
      </c>
      <c r="H116" s="5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77"/>
      <c r="Y116" s="160"/>
      <c r="Z116" s="141">
        <f>Z117</f>
        <v>6620.966</v>
      </c>
      <c r="AA116" s="162">
        <f t="shared" si="13"/>
        <v>92.85555508651487</v>
      </c>
      <c r="AB116" s="182"/>
      <c r="AC116" s="182"/>
    </row>
    <row r="117" spans="1:29" ht="15.75" customHeight="1" outlineLevel="4" thickBot="1">
      <c r="A117" s="5" t="s">
        <v>107</v>
      </c>
      <c r="B117" s="21">
        <v>951</v>
      </c>
      <c r="C117" s="6" t="s">
        <v>70</v>
      </c>
      <c r="D117" s="6" t="s">
        <v>371</v>
      </c>
      <c r="E117" s="6" t="s">
        <v>101</v>
      </c>
      <c r="F117" s="6"/>
      <c r="G117" s="145">
        <f>G118</f>
        <v>7130.393</v>
      </c>
      <c r="H117" s="5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77"/>
      <c r="Y117" s="160"/>
      <c r="Z117" s="145">
        <f>Z118</f>
        <v>6620.966</v>
      </c>
      <c r="AA117" s="162">
        <f t="shared" si="13"/>
        <v>92.85555508651487</v>
      </c>
      <c r="AB117" s="182"/>
      <c r="AC117" s="182"/>
    </row>
    <row r="118" spans="1:29" ht="15.75" customHeight="1" outlineLevel="4" thickBot="1">
      <c r="A118" s="84" t="s">
        <v>109</v>
      </c>
      <c r="B118" s="88">
        <v>951</v>
      </c>
      <c r="C118" s="89" t="s">
        <v>70</v>
      </c>
      <c r="D118" s="89" t="s">
        <v>371</v>
      </c>
      <c r="E118" s="89" t="s">
        <v>103</v>
      </c>
      <c r="F118" s="89"/>
      <c r="G118" s="140">
        <v>7130.393</v>
      </c>
      <c r="H118" s="5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77"/>
      <c r="Y118" s="160"/>
      <c r="Z118" s="165">
        <v>6620.966</v>
      </c>
      <c r="AA118" s="162">
        <f t="shared" si="13"/>
        <v>92.85555508651487</v>
      </c>
      <c r="AB118" s="182"/>
      <c r="AC118" s="182"/>
    </row>
    <row r="119" spans="1:29" ht="32.25" outlineLevel="5" thickBot="1">
      <c r="A119" s="90" t="s">
        <v>160</v>
      </c>
      <c r="B119" s="86">
        <v>951</v>
      </c>
      <c r="C119" s="87" t="s">
        <v>70</v>
      </c>
      <c r="D119" s="87" t="s">
        <v>161</v>
      </c>
      <c r="E119" s="87" t="s">
        <v>5</v>
      </c>
      <c r="F119" s="87"/>
      <c r="G119" s="16">
        <f>G120+G123+G126</f>
        <v>23944.712</v>
      </c>
      <c r="H119" s="26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44"/>
      <c r="X119" s="62">
        <v>1067.9833</v>
      </c>
      <c r="Y119" s="160">
        <f>X119/G119*100</f>
        <v>4.460205242811023</v>
      </c>
      <c r="Z119" s="141">
        <f>Z120+Z123+Z126</f>
        <v>21625.50943</v>
      </c>
      <c r="AA119" s="162">
        <f t="shared" si="13"/>
        <v>90.31434343415782</v>
      </c>
      <c r="AB119" s="182"/>
      <c r="AC119" s="182"/>
    </row>
    <row r="120" spans="1:29" ht="18.75" customHeight="1" outlineLevel="6" thickBot="1">
      <c r="A120" s="5" t="s">
        <v>120</v>
      </c>
      <c r="B120" s="21">
        <v>951</v>
      </c>
      <c r="C120" s="6" t="s">
        <v>70</v>
      </c>
      <c r="D120" s="6" t="s">
        <v>161</v>
      </c>
      <c r="E120" s="6" t="s">
        <v>119</v>
      </c>
      <c r="F120" s="6"/>
      <c r="G120" s="7">
        <f>G121+G122</f>
        <v>14779.79</v>
      </c>
      <c r="H120" s="32">
        <f aca="true" t="shared" si="24" ref="H120:X121">H121</f>
        <v>0</v>
      </c>
      <c r="I120" s="32">
        <f t="shared" si="24"/>
        <v>0</v>
      </c>
      <c r="J120" s="32">
        <f t="shared" si="24"/>
        <v>0</v>
      </c>
      <c r="K120" s="32">
        <f t="shared" si="24"/>
        <v>0</v>
      </c>
      <c r="L120" s="32">
        <f t="shared" si="24"/>
        <v>0</v>
      </c>
      <c r="M120" s="32">
        <f t="shared" si="24"/>
        <v>0</v>
      </c>
      <c r="N120" s="32">
        <f t="shared" si="24"/>
        <v>0</v>
      </c>
      <c r="O120" s="32">
        <f t="shared" si="24"/>
        <v>0</v>
      </c>
      <c r="P120" s="32">
        <f t="shared" si="24"/>
        <v>0</v>
      </c>
      <c r="Q120" s="32">
        <f t="shared" si="24"/>
        <v>0</v>
      </c>
      <c r="R120" s="32">
        <f t="shared" si="24"/>
        <v>0</v>
      </c>
      <c r="S120" s="32">
        <f t="shared" si="24"/>
        <v>0</v>
      </c>
      <c r="T120" s="32">
        <f t="shared" si="24"/>
        <v>0</v>
      </c>
      <c r="U120" s="32">
        <f t="shared" si="24"/>
        <v>0</v>
      </c>
      <c r="V120" s="32">
        <f t="shared" si="24"/>
        <v>0</v>
      </c>
      <c r="W120" s="32">
        <f t="shared" si="24"/>
        <v>0</v>
      </c>
      <c r="X120" s="64">
        <f>X121</f>
        <v>16240.50148</v>
      </c>
      <c r="Y120" s="160">
        <f>X120/G120*100</f>
        <v>109.88316802877442</v>
      </c>
      <c r="Z120" s="145">
        <f>Z121+Z122</f>
        <v>13643.996</v>
      </c>
      <c r="AA120" s="162">
        <f t="shared" si="13"/>
        <v>92.3152223407775</v>
      </c>
      <c r="AB120" s="182"/>
      <c r="AC120" s="182"/>
    </row>
    <row r="121" spans="1:29" ht="16.5" outlineLevel="6" thickBot="1">
      <c r="A121" s="84" t="s">
        <v>99</v>
      </c>
      <c r="B121" s="88">
        <v>951</v>
      </c>
      <c r="C121" s="89" t="s">
        <v>70</v>
      </c>
      <c r="D121" s="89" t="s">
        <v>161</v>
      </c>
      <c r="E121" s="89" t="s">
        <v>121</v>
      </c>
      <c r="F121" s="89"/>
      <c r="G121" s="94">
        <v>14779.79</v>
      </c>
      <c r="H121" s="35">
        <f t="shared" si="24"/>
        <v>0</v>
      </c>
      <c r="I121" s="35">
        <f t="shared" si="24"/>
        <v>0</v>
      </c>
      <c r="J121" s="35">
        <f t="shared" si="24"/>
        <v>0</v>
      </c>
      <c r="K121" s="35">
        <f t="shared" si="24"/>
        <v>0</v>
      </c>
      <c r="L121" s="35">
        <f t="shared" si="24"/>
        <v>0</v>
      </c>
      <c r="M121" s="35">
        <f t="shared" si="24"/>
        <v>0</v>
      </c>
      <c r="N121" s="35">
        <f t="shared" si="24"/>
        <v>0</v>
      </c>
      <c r="O121" s="35">
        <f t="shared" si="24"/>
        <v>0</v>
      </c>
      <c r="P121" s="35">
        <f t="shared" si="24"/>
        <v>0</v>
      </c>
      <c r="Q121" s="35">
        <f t="shared" si="24"/>
        <v>0</v>
      </c>
      <c r="R121" s="35">
        <f t="shared" si="24"/>
        <v>0</v>
      </c>
      <c r="S121" s="35">
        <f t="shared" si="24"/>
        <v>0</v>
      </c>
      <c r="T121" s="35">
        <f t="shared" si="24"/>
        <v>0</v>
      </c>
      <c r="U121" s="35">
        <f t="shared" si="24"/>
        <v>0</v>
      </c>
      <c r="V121" s="35">
        <f t="shared" si="24"/>
        <v>0</v>
      </c>
      <c r="W121" s="35">
        <f t="shared" si="24"/>
        <v>0</v>
      </c>
      <c r="X121" s="68">
        <f t="shared" si="24"/>
        <v>16240.50148</v>
      </c>
      <c r="Y121" s="160">
        <f>X121/G121*100</f>
        <v>109.88316802877442</v>
      </c>
      <c r="Z121" s="165">
        <v>13643.996</v>
      </c>
      <c r="AA121" s="162">
        <f t="shared" si="13"/>
        <v>92.3152223407775</v>
      </c>
      <c r="AB121" s="182"/>
      <c r="AC121" s="182"/>
    </row>
    <row r="122" spans="1:29" ht="32.25" outlineLevel="6" thickBot="1">
      <c r="A122" s="84" t="s">
        <v>100</v>
      </c>
      <c r="B122" s="88">
        <v>951</v>
      </c>
      <c r="C122" s="89" t="s">
        <v>70</v>
      </c>
      <c r="D122" s="89" t="s">
        <v>161</v>
      </c>
      <c r="E122" s="89" t="s">
        <v>122</v>
      </c>
      <c r="F122" s="89"/>
      <c r="G122" s="94">
        <v>0</v>
      </c>
      <c r="H122" s="27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45"/>
      <c r="X122" s="62">
        <v>16240.50148</v>
      </c>
      <c r="Y122" s="160" t="e">
        <f>X122/G122*100</f>
        <v>#DIV/0!</v>
      </c>
      <c r="Z122" s="165">
        <v>0</v>
      </c>
      <c r="AA122" s="162">
        <v>0</v>
      </c>
      <c r="AB122" s="182"/>
      <c r="AC122" s="182"/>
    </row>
    <row r="123" spans="1:29" ht="32.25" outlineLevel="6" thickBot="1">
      <c r="A123" s="5" t="s">
        <v>107</v>
      </c>
      <c r="B123" s="21">
        <v>951</v>
      </c>
      <c r="C123" s="6" t="s">
        <v>70</v>
      </c>
      <c r="D123" s="6" t="s">
        <v>161</v>
      </c>
      <c r="E123" s="6" t="s">
        <v>101</v>
      </c>
      <c r="F123" s="6"/>
      <c r="G123" s="7">
        <f>G124+G125</f>
        <v>8865.59</v>
      </c>
      <c r="H123" s="82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2"/>
      <c r="Y123" s="160"/>
      <c r="Z123" s="145">
        <f>Z124+Z125</f>
        <v>7698.659</v>
      </c>
      <c r="AA123" s="162">
        <f t="shared" si="13"/>
        <v>86.8375257597069</v>
      </c>
      <c r="AB123" s="182"/>
      <c r="AC123" s="182"/>
    </row>
    <row r="124" spans="1:29" ht="32.25" outlineLevel="6" thickBot="1">
      <c r="A124" s="84" t="s">
        <v>108</v>
      </c>
      <c r="B124" s="88">
        <v>951</v>
      </c>
      <c r="C124" s="89" t="s">
        <v>70</v>
      </c>
      <c r="D124" s="89" t="s">
        <v>161</v>
      </c>
      <c r="E124" s="89" t="s">
        <v>102</v>
      </c>
      <c r="F124" s="89"/>
      <c r="G124" s="94">
        <v>0</v>
      </c>
      <c r="H124" s="82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2"/>
      <c r="Y124" s="160"/>
      <c r="Z124" s="165">
        <v>0</v>
      </c>
      <c r="AA124" s="162">
        <v>0</v>
      </c>
      <c r="AB124" s="182"/>
      <c r="AC124" s="182"/>
    </row>
    <row r="125" spans="1:29" ht="32.25" outlineLevel="6" thickBot="1">
      <c r="A125" s="84" t="s">
        <v>109</v>
      </c>
      <c r="B125" s="88">
        <v>951</v>
      </c>
      <c r="C125" s="89" t="s">
        <v>70</v>
      </c>
      <c r="D125" s="89" t="s">
        <v>161</v>
      </c>
      <c r="E125" s="89" t="s">
        <v>103</v>
      </c>
      <c r="F125" s="89"/>
      <c r="G125" s="94">
        <v>8865.59</v>
      </c>
      <c r="H125" s="82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2"/>
      <c r="Y125" s="160"/>
      <c r="Z125" s="165">
        <v>7698.659</v>
      </c>
      <c r="AA125" s="162">
        <f t="shared" si="13"/>
        <v>86.8375257597069</v>
      </c>
      <c r="AB125" s="182"/>
      <c r="AC125" s="182"/>
    </row>
    <row r="126" spans="1:29" ht="16.5" outlineLevel="6" thickBot="1">
      <c r="A126" s="5" t="s">
        <v>110</v>
      </c>
      <c r="B126" s="21">
        <v>951</v>
      </c>
      <c r="C126" s="6" t="s">
        <v>70</v>
      </c>
      <c r="D126" s="6" t="s">
        <v>161</v>
      </c>
      <c r="E126" s="6" t="s">
        <v>104</v>
      </c>
      <c r="F126" s="6"/>
      <c r="G126" s="7">
        <f>G127+G128</f>
        <v>299.332</v>
      </c>
      <c r="H126" s="82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2"/>
      <c r="Y126" s="160"/>
      <c r="Z126" s="145">
        <f>Z127+Z128</f>
        <v>282.85443</v>
      </c>
      <c r="AA126" s="162">
        <f t="shared" si="13"/>
        <v>94.49521935509735</v>
      </c>
      <c r="AB126" s="182"/>
      <c r="AC126" s="182"/>
    </row>
    <row r="127" spans="1:29" ht="32.25" outlineLevel="6" thickBot="1">
      <c r="A127" s="84" t="s">
        <v>111</v>
      </c>
      <c r="B127" s="88">
        <v>951</v>
      </c>
      <c r="C127" s="89" t="s">
        <v>70</v>
      </c>
      <c r="D127" s="89" t="s">
        <v>161</v>
      </c>
      <c r="E127" s="89" t="s">
        <v>105</v>
      </c>
      <c r="F127" s="89"/>
      <c r="G127" s="94">
        <v>256.132</v>
      </c>
      <c r="H127" s="82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2"/>
      <c r="Y127" s="160"/>
      <c r="Z127" s="165">
        <v>256.132</v>
      </c>
      <c r="AA127" s="162">
        <f t="shared" si="13"/>
        <v>100</v>
      </c>
      <c r="AB127" s="182"/>
      <c r="AC127" s="182"/>
    </row>
    <row r="128" spans="1:29" ht="16.5" outlineLevel="6" thickBot="1">
      <c r="A128" s="84" t="s">
        <v>112</v>
      </c>
      <c r="B128" s="88">
        <v>951</v>
      </c>
      <c r="C128" s="89" t="s">
        <v>70</v>
      </c>
      <c r="D128" s="89" t="s">
        <v>161</v>
      </c>
      <c r="E128" s="89" t="s">
        <v>106</v>
      </c>
      <c r="F128" s="89"/>
      <c r="G128" s="94">
        <v>43.2</v>
      </c>
      <c r="H128" s="82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2"/>
      <c r="Y128" s="160"/>
      <c r="Z128" s="165">
        <v>26.72243</v>
      </c>
      <c r="AA128" s="162">
        <f t="shared" si="13"/>
        <v>61.85747685185184</v>
      </c>
      <c r="AB128" s="182"/>
      <c r="AC128" s="182"/>
    </row>
    <row r="129" spans="1:29" ht="32.25" outlineLevel="6" thickBot="1">
      <c r="A129" s="90" t="s">
        <v>368</v>
      </c>
      <c r="B129" s="86">
        <v>951</v>
      </c>
      <c r="C129" s="87" t="s">
        <v>70</v>
      </c>
      <c r="D129" s="87" t="s">
        <v>369</v>
      </c>
      <c r="E129" s="87" t="s">
        <v>5</v>
      </c>
      <c r="F129" s="87"/>
      <c r="G129" s="141">
        <f>G130</f>
        <v>838.9136</v>
      </c>
      <c r="H129" s="82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2"/>
      <c r="Y129" s="160"/>
      <c r="Z129" s="141">
        <f>Z130</f>
        <v>564.548</v>
      </c>
      <c r="AA129" s="162">
        <f t="shared" si="13"/>
        <v>67.29513027324863</v>
      </c>
      <c r="AB129" s="182"/>
      <c r="AC129" s="182"/>
    </row>
    <row r="130" spans="1:29" ht="16.5" outlineLevel="6" thickBot="1">
      <c r="A130" s="5" t="s">
        <v>129</v>
      </c>
      <c r="B130" s="21">
        <v>951</v>
      </c>
      <c r="C130" s="6" t="s">
        <v>70</v>
      </c>
      <c r="D130" s="6" t="s">
        <v>369</v>
      </c>
      <c r="E130" s="6" t="s">
        <v>128</v>
      </c>
      <c r="F130" s="6"/>
      <c r="G130" s="145">
        <f>G131</f>
        <v>838.9136</v>
      </c>
      <c r="H130" s="82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2"/>
      <c r="Y130" s="160"/>
      <c r="Z130" s="145">
        <f>Z131</f>
        <v>564.548</v>
      </c>
      <c r="AA130" s="162">
        <f t="shared" si="13"/>
        <v>67.29513027324863</v>
      </c>
      <c r="AB130" s="182"/>
      <c r="AC130" s="182"/>
    </row>
    <row r="131" spans="1:29" ht="48" outlineLevel="6" thickBot="1">
      <c r="A131" s="95" t="s">
        <v>306</v>
      </c>
      <c r="B131" s="88">
        <v>951</v>
      </c>
      <c r="C131" s="89" t="s">
        <v>70</v>
      </c>
      <c r="D131" s="89" t="s">
        <v>369</v>
      </c>
      <c r="E131" s="89" t="s">
        <v>92</v>
      </c>
      <c r="F131" s="89"/>
      <c r="G131" s="140">
        <v>838.9136</v>
      </c>
      <c r="H131" s="82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2"/>
      <c r="Y131" s="160"/>
      <c r="Z131" s="165">
        <v>564.548</v>
      </c>
      <c r="AA131" s="162">
        <f t="shared" si="13"/>
        <v>67.29513027324863</v>
      </c>
      <c r="AB131" s="182"/>
      <c r="AC131" s="182"/>
    </row>
    <row r="132" spans="1:29" ht="32.25" outlineLevel="6" thickBot="1">
      <c r="A132" s="110" t="s">
        <v>162</v>
      </c>
      <c r="B132" s="86">
        <v>951</v>
      </c>
      <c r="C132" s="87" t="s">
        <v>70</v>
      </c>
      <c r="D132" s="87" t="s">
        <v>163</v>
      </c>
      <c r="E132" s="87" t="s">
        <v>5</v>
      </c>
      <c r="F132" s="87"/>
      <c r="G132" s="16">
        <f>G133+G136</f>
        <v>1003.4</v>
      </c>
      <c r="H132" s="82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2"/>
      <c r="Y132" s="160"/>
      <c r="Z132" s="141">
        <f>Z133+Z136</f>
        <v>998.767</v>
      </c>
      <c r="AA132" s="162">
        <f t="shared" si="13"/>
        <v>99.53826988239985</v>
      </c>
      <c r="AB132" s="182"/>
      <c r="AC132" s="182"/>
    </row>
    <row r="133" spans="1:29" ht="32.25" outlineLevel="6" thickBot="1">
      <c r="A133" s="5" t="s">
        <v>98</v>
      </c>
      <c r="B133" s="21">
        <v>951</v>
      </c>
      <c r="C133" s="6" t="s">
        <v>70</v>
      </c>
      <c r="D133" s="6" t="s">
        <v>163</v>
      </c>
      <c r="E133" s="6" t="s">
        <v>95</v>
      </c>
      <c r="F133" s="6"/>
      <c r="G133" s="7">
        <f>G134+G135</f>
        <v>894.8</v>
      </c>
      <c r="H133" s="82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2"/>
      <c r="Y133" s="160"/>
      <c r="Z133" s="145">
        <f>Z134+Z135</f>
        <v>890.167</v>
      </c>
      <c r="AA133" s="162">
        <f t="shared" si="13"/>
        <v>99.48223066607063</v>
      </c>
      <c r="AB133" s="182"/>
      <c r="AC133" s="182"/>
    </row>
    <row r="134" spans="1:29" ht="16.5" outlineLevel="6" thickBot="1">
      <c r="A134" s="84" t="s">
        <v>99</v>
      </c>
      <c r="B134" s="88">
        <v>951</v>
      </c>
      <c r="C134" s="89" t="s">
        <v>70</v>
      </c>
      <c r="D134" s="89" t="s">
        <v>163</v>
      </c>
      <c r="E134" s="89" t="s">
        <v>96</v>
      </c>
      <c r="F134" s="89"/>
      <c r="G134" s="94">
        <v>894.8</v>
      </c>
      <c r="H134" s="82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2"/>
      <c r="Y134" s="160"/>
      <c r="Z134" s="165">
        <v>890.167</v>
      </c>
      <c r="AA134" s="162">
        <f t="shared" si="13"/>
        <v>99.48223066607063</v>
      </c>
      <c r="AB134" s="182"/>
      <c r="AC134" s="182"/>
    </row>
    <row r="135" spans="1:29" ht="32.25" outlineLevel="6" thickBot="1">
      <c r="A135" s="84" t="s">
        <v>100</v>
      </c>
      <c r="B135" s="88">
        <v>951</v>
      </c>
      <c r="C135" s="89" t="s">
        <v>70</v>
      </c>
      <c r="D135" s="89" t="s">
        <v>163</v>
      </c>
      <c r="E135" s="89" t="s">
        <v>97</v>
      </c>
      <c r="F135" s="89"/>
      <c r="G135" s="94">
        <v>0</v>
      </c>
      <c r="H135" s="82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2"/>
      <c r="Y135" s="160"/>
      <c r="Z135" s="165">
        <v>0</v>
      </c>
      <c r="AA135" s="162">
        <v>0</v>
      </c>
      <c r="AB135" s="182"/>
      <c r="AC135" s="182"/>
    </row>
    <row r="136" spans="1:29" ht="32.25" outlineLevel="6" thickBot="1">
      <c r="A136" s="5" t="s">
        <v>107</v>
      </c>
      <c r="B136" s="21">
        <v>951</v>
      </c>
      <c r="C136" s="6" t="s">
        <v>70</v>
      </c>
      <c r="D136" s="6" t="s">
        <v>163</v>
      </c>
      <c r="E136" s="6" t="s">
        <v>101</v>
      </c>
      <c r="F136" s="6"/>
      <c r="G136" s="7">
        <f>G137+G138</f>
        <v>108.6</v>
      </c>
      <c r="H136" s="82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2"/>
      <c r="Y136" s="160"/>
      <c r="Z136" s="145">
        <f>Z137+Z138</f>
        <v>108.6</v>
      </c>
      <c r="AA136" s="162">
        <f t="shared" si="13"/>
        <v>100</v>
      </c>
      <c r="AB136" s="182"/>
      <c r="AC136" s="182"/>
    </row>
    <row r="137" spans="1:29" ht="32.25" outlineLevel="6" thickBot="1">
      <c r="A137" s="84" t="s">
        <v>108</v>
      </c>
      <c r="B137" s="88">
        <v>951</v>
      </c>
      <c r="C137" s="89" t="s">
        <v>70</v>
      </c>
      <c r="D137" s="89" t="s">
        <v>163</v>
      </c>
      <c r="E137" s="89" t="s">
        <v>102</v>
      </c>
      <c r="F137" s="89"/>
      <c r="G137" s="94">
        <v>0</v>
      </c>
      <c r="H137" s="82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2"/>
      <c r="Y137" s="160"/>
      <c r="Z137" s="165">
        <v>0</v>
      </c>
      <c r="AA137" s="162">
        <v>0</v>
      </c>
      <c r="AB137" s="182"/>
      <c r="AC137" s="182"/>
    </row>
    <row r="138" spans="1:29" ht="32.25" outlineLevel="6" thickBot="1">
      <c r="A138" s="84" t="s">
        <v>109</v>
      </c>
      <c r="B138" s="88">
        <v>951</v>
      </c>
      <c r="C138" s="89" t="s">
        <v>70</v>
      </c>
      <c r="D138" s="89" t="s">
        <v>163</v>
      </c>
      <c r="E138" s="89" t="s">
        <v>103</v>
      </c>
      <c r="F138" s="89"/>
      <c r="G138" s="94">
        <v>108.6</v>
      </c>
      <c r="H138" s="82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2"/>
      <c r="Y138" s="160"/>
      <c r="Z138" s="165">
        <v>108.6</v>
      </c>
      <c r="AA138" s="162">
        <f t="shared" si="13"/>
        <v>100</v>
      </c>
      <c r="AB138" s="182"/>
      <c r="AC138" s="182"/>
    </row>
    <row r="139" spans="1:29" ht="34.5" customHeight="1" outlineLevel="6" thickBot="1">
      <c r="A139" s="110" t="s">
        <v>164</v>
      </c>
      <c r="B139" s="86">
        <v>951</v>
      </c>
      <c r="C139" s="87" t="s">
        <v>70</v>
      </c>
      <c r="D139" s="87" t="s">
        <v>165</v>
      </c>
      <c r="E139" s="87" t="s">
        <v>5</v>
      </c>
      <c r="F139" s="87"/>
      <c r="G139" s="16">
        <f>G140+G143</f>
        <v>538</v>
      </c>
      <c r="H139" s="82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2"/>
      <c r="Y139" s="160"/>
      <c r="Z139" s="141">
        <f>Z140+Z143</f>
        <v>519.8</v>
      </c>
      <c r="AA139" s="162">
        <f t="shared" si="13"/>
        <v>96.6171003717472</v>
      </c>
      <c r="AB139" s="182"/>
      <c r="AC139" s="182"/>
    </row>
    <row r="140" spans="1:29" ht="32.25" outlineLevel="6" thickBot="1">
      <c r="A140" s="5" t="s">
        <v>98</v>
      </c>
      <c r="B140" s="21">
        <v>951</v>
      </c>
      <c r="C140" s="6" t="s">
        <v>70</v>
      </c>
      <c r="D140" s="6" t="s">
        <v>165</v>
      </c>
      <c r="E140" s="6" t="s">
        <v>95</v>
      </c>
      <c r="F140" s="6"/>
      <c r="G140" s="7">
        <f>G141+G142</f>
        <v>458.19</v>
      </c>
      <c r="H140" s="82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2"/>
      <c r="Y140" s="160"/>
      <c r="Z140" s="145">
        <f>Z141+Z142</f>
        <v>454.327</v>
      </c>
      <c r="AA140" s="162">
        <f aca="true" t="shared" si="25" ref="AA140:AA200">Z140/G140*100</f>
        <v>99.1568999759925</v>
      </c>
      <c r="AB140" s="182"/>
      <c r="AC140" s="182"/>
    </row>
    <row r="141" spans="1:29" ht="16.5" outlineLevel="6" thickBot="1">
      <c r="A141" s="84" t="s">
        <v>99</v>
      </c>
      <c r="B141" s="88">
        <v>951</v>
      </c>
      <c r="C141" s="89" t="s">
        <v>70</v>
      </c>
      <c r="D141" s="89" t="s">
        <v>165</v>
      </c>
      <c r="E141" s="89" t="s">
        <v>96</v>
      </c>
      <c r="F141" s="89"/>
      <c r="G141" s="94">
        <v>458.19</v>
      </c>
      <c r="H141" s="32">
        <f aca="true" t="shared" si="26" ref="H141:W141">H142</f>
        <v>0</v>
      </c>
      <c r="I141" s="32">
        <f t="shared" si="26"/>
        <v>0</v>
      </c>
      <c r="J141" s="32">
        <f t="shared" si="26"/>
        <v>0</v>
      </c>
      <c r="K141" s="32">
        <f t="shared" si="26"/>
        <v>0</v>
      </c>
      <c r="L141" s="32">
        <f t="shared" si="26"/>
        <v>0</v>
      </c>
      <c r="M141" s="32">
        <f t="shared" si="26"/>
        <v>0</v>
      </c>
      <c r="N141" s="32">
        <f t="shared" si="26"/>
        <v>0</v>
      </c>
      <c r="O141" s="32">
        <f t="shared" si="26"/>
        <v>0</v>
      </c>
      <c r="P141" s="32">
        <f t="shared" si="26"/>
        <v>0</v>
      </c>
      <c r="Q141" s="32">
        <f t="shared" si="26"/>
        <v>0</v>
      </c>
      <c r="R141" s="32">
        <f t="shared" si="26"/>
        <v>0</v>
      </c>
      <c r="S141" s="32">
        <f t="shared" si="26"/>
        <v>0</v>
      </c>
      <c r="T141" s="32">
        <f t="shared" si="26"/>
        <v>0</v>
      </c>
      <c r="U141" s="32">
        <f t="shared" si="26"/>
        <v>0</v>
      </c>
      <c r="V141" s="32">
        <f t="shared" si="26"/>
        <v>0</v>
      </c>
      <c r="W141" s="32">
        <f t="shared" si="26"/>
        <v>0</v>
      </c>
      <c r="X141" s="64">
        <f>X142</f>
        <v>332.248</v>
      </c>
      <c r="Y141" s="160">
        <f>X141/G141*100</f>
        <v>72.5131495667736</v>
      </c>
      <c r="Z141" s="165">
        <v>454.327</v>
      </c>
      <c r="AA141" s="162">
        <f t="shared" si="25"/>
        <v>99.1568999759925</v>
      </c>
      <c r="AB141" s="182"/>
      <c r="AC141" s="182"/>
    </row>
    <row r="142" spans="1:29" ht="32.25" outlineLevel="6" thickBot="1">
      <c r="A142" s="84" t="s">
        <v>100</v>
      </c>
      <c r="B142" s="88">
        <v>951</v>
      </c>
      <c r="C142" s="89" t="s">
        <v>70</v>
      </c>
      <c r="D142" s="89" t="s">
        <v>165</v>
      </c>
      <c r="E142" s="89" t="s">
        <v>97</v>
      </c>
      <c r="F142" s="89"/>
      <c r="G142" s="94">
        <v>0</v>
      </c>
      <c r="H142" s="27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45"/>
      <c r="X142" s="62">
        <v>332.248</v>
      </c>
      <c r="Y142" s="160" t="e">
        <f>X142/G142*100</f>
        <v>#DIV/0!</v>
      </c>
      <c r="Z142" s="165">
        <v>0</v>
      </c>
      <c r="AA142" s="162">
        <v>0</v>
      </c>
      <c r="AB142" s="182"/>
      <c r="AC142" s="182"/>
    </row>
    <row r="143" spans="1:29" ht="32.25" outlineLevel="6" thickBot="1">
      <c r="A143" s="5" t="s">
        <v>107</v>
      </c>
      <c r="B143" s="21">
        <v>951</v>
      </c>
      <c r="C143" s="6" t="s">
        <v>70</v>
      </c>
      <c r="D143" s="6" t="s">
        <v>165</v>
      </c>
      <c r="E143" s="6" t="s">
        <v>101</v>
      </c>
      <c r="F143" s="6"/>
      <c r="G143" s="7">
        <f>G144+G145</f>
        <v>79.81</v>
      </c>
      <c r="H143" s="82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2"/>
      <c r="Y143" s="160"/>
      <c r="Z143" s="145">
        <f>Z144+Z145</f>
        <v>65.473</v>
      </c>
      <c r="AA143" s="162">
        <f t="shared" si="25"/>
        <v>82.03608570354591</v>
      </c>
      <c r="AB143" s="182"/>
      <c r="AC143" s="182"/>
    </row>
    <row r="144" spans="1:29" ht="32.25" outlineLevel="6" thickBot="1">
      <c r="A144" s="84" t="s">
        <v>108</v>
      </c>
      <c r="B144" s="88">
        <v>951</v>
      </c>
      <c r="C144" s="89" t="s">
        <v>70</v>
      </c>
      <c r="D144" s="89" t="s">
        <v>165</v>
      </c>
      <c r="E144" s="89" t="s">
        <v>102</v>
      </c>
      <c r="F144" s="89"/>
      <c r="G144" s="94">
        <v>0</v>
      </c>
      <c r="H144" s="82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2"/>
      <c r="Y144" s="160"/>
      <c r="Z144" s="165">
        <v>0</v>
      </c>
      <c r="AA144" s="162">
        <v>0</v>
      </c>
      <c r="AB144" s="182"/>
      <c r="AC144" s="182"/>
    </row>
    <row r="145" spans="1:29" ht="32.25" outlineLevel="6" thickBot="1">
      <c r="A145" s="84" t="s">
        <v>109</v>
      </c>
      <c r="B145" s="88">
        <v>951</v>
      </c>
      <c r="C145" s="89" t="s">
        <v>70</v>
      </c>
      <c r="D145" s="89" t="s">
        <v>165</v>
      </c>
      <c r="E145" s="89" t="s">
        <v>103</v>
      </c>
      <c r="F145" s="89"/>
      <c r="G145" s="94">
        <v>79.81</v>
      </c>
      <c r="H145" s="82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2"/>
      <c r="Y145" s="160"/>
      <c r="Z145" s="165">
        <v>65.473</v>
      </c>
      <c r="AA145" s="162">
        <f t="shared" si="25"/>
        <v>82.03608570354591</v>
      </c>
      <c r="AB145" s="182"/>
      <c r="AC145" s="182"/>
    </row>
    <row r="146" spans="1:29" ht="34.5" customHeight="1" outlineLevel="6" thickBot="1">
      <c r="A146" s="110" t="s">
        <v>166</v>
      </c>
      <c r="B146" s="86">
        <v>951</v>
      </c>
      <c r="C146" s="87" t="s">
        <v>70</v>
      </c>
      <c r="D146" s="87" t="s">
        <v>167</v>
      </c>
      <c r="E146" s="87" t="s">
        <v>5</v>
      </c>
      <c r="F146" s="87"/>
      <c r="G146" s="16">
        <f>G147+G149</f>
        <v>652</v>
      </c>
      <c r="H146" s="82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2"/>
      <c r="Y146" s="160"/>
      <c r="Z146" s="141">
        <f>Z147+Z149</f>
        <v>605.472</v>
      </c>
      <c r="AA146" s="162">
        <f t="shared" si="25"/>
        <v>92.86380368098159</v>
      </c>
      <c r="AB146" s="182"/>
      <c r="AC146" s="182"/>
    </row>
    <row r="147" spans="1:29" ht="32.25" outlineLevel="6" thickBot="1">
      <c r="A147" s="5" t="s">
        <v>98</v>
      </c>
      <c r="B147" s="21">
        <v>951</v>
      </c>
      <c r="C147" s="6" t="s">
        <v>70</v>
      </c>
      <c r="D147" s="6" t="s">
        <v>167</v>
      </c>
      <c r="E147" s="6" t="s">
        <v>95</v>
      </c>
      <c r="F147" s="6"/>
      <c r="G147" s="7">
        <f>G148</f>
        <v>569.4</v>
      </c>
      <c r="H147" s="82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2"/>
      <c r="Y147" s="160"/>
      <c r="Z147" s="145">
        <f>Z148</f>
        <v>522.872</v>
      </c>
      <c r="AA147" s="162">
        <f t="shared" si="25"/>
        <v>91.82859149982437</v>
      </c>
      <c r="AB147" s="182"/>
      <c r="AC147" s="182"/>
    </row>
    <row r="148" spans="1:29" ht="16.5" outlineLevel="6" thickBot="1">
      <c r="A148" s="84" t="s">
        <v>99</v>
      </c>
      <c r="B148" s="88">
        <v>951</v>
      </c>
      <c r="C148" s="89" t="s">
        <v>70</v>
      </c>
      <c r="D148" s="89" t="s">
        <v>167</v>
      </c>
      <c r="E148" s="89" t="s">
        <v>96</v>
      </c>
      <c r="F148" s="111"/>
      <c r="G148" s="94">
        <v>569.4</v>
      </c>
      <c r="H148" s="32">
        <f aca="true" t="shared" si="27" ref="H148:W148">H149</f>
        <v>0</v>
      </c>
      <c r="I148" s="32">
        <f t="shared" si="27"/>
        <v>0</v>
      </c>
      <c r="J148" s="32">
        <f t="shared" si="27"/>
        <v>0</v>
      </c>
      <c r="K148" s="32">
        <f t="shared" si="27"/>
        <v>0</v>
      </c>
      <c r="L148" s="32">
        <f t="shared" si="27"/>
        <v>0</v>
      </c>
      <c r="M148" s="32">
        <f t="shared" si="27"/>
        <v>0</v>
      </c>
      <c r="N148" s="32">
        <f t="shared" si="27"/>
        <v>0</v>
      </c>
      <c r="O148" s="32">
        <f t="shared" si="27"/>
        <v>0</v>
      </c>
      <c r="P148" s="32">
        <f t="shared" si="27"/>
        <v>0</v>
      </c>
      <c r="Q148" s="32">
        <f t="shared" si="27"/>
        <v>0</v>
      </c>
      <c r="R148" s="32">
        <f t="shared" si="27"/>
        <v>0</v>
      </c>
      <c r="S148" s="32">
        <f t="shared" si="27"/>
        <v>0</v>
      </c>
      <c r="T148" s="32">
        <f t="shared" si="27"/>
        <v>0</v>
      </c>
      <c r="U148" s="32">
        <f t="shared" si="27"/>
        <v>0</v>
      </c>
      <c r="V148" s="32">
        <f t="shared" si="27"/>
        <v>0</v>
      </c>
      <c r="W148" s="32">
        <f t="shared" si="27"/>
        <v>0</v>
      </c>
      <c r="X148" s="64">
        <f>X149</f>
        <v>330.176</v>
      </c>
      <c r="Y148" s="160">
        <f>X148/G148*100</f>
        <v>57.986652616789605</v>
      </c>
      <c r="Z148" s="165">
        <v>522.872</v>
      </c>
      <c r="AA148" s="162">
        <f t="shared" si="25"/>
        <v>91.82859149982437</v>
      </c>
      <c r="AB148" s="182"/>
      <c r="AC148" s="182"/>
    </row>
    <row r="149" spans="1:29" ht="32.25" outlineLevel="6" thickBot="1">
      <c r="A149" s="5" t="s">
        <v>107</v>
      </c>
      <c r="B149" s="21">
        <v>951</v>
      </c>
      <c r="C149" s="6" t="s">
        <v>70</v>
      </c>
      <c r="D149" s="6" t="s">
        <v>167</v>
      </c>
      <c r="E149" s="6" t="s">
        <v>101</v>
      </c>
      <c r="F149" s="112"/>
      <c r="G149" s="7">
        <f>G150+G151</f>
        <v>82.6</v>
      </c>
      <c r="H149" s="27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45"/>
      <c r="X149" s="62">
        <v>330.176</v>
      </c>
      <c r="Y149" s="160">
        <f>X149/G149*100</f>
        <v>399.728813559322</v>
      </c>
      <c r="Z149" s="145">
        <f>Z150+Z151</f>
        <v>82.6</v>
      </c>
      <c r="AA149" s="162">
        <f t="shared" si="25"/>
        <v>100</v>
      </c>
      <c r="AB149" s="182"/>
      <c r="AC149" s="182"/>
    </row>
    <row r="150" spans="1:29" ht="32.25" outlineLevel="6" thickBot="1">
      <c r="A150" s="84" t="s">
        <v>108</v>
      </c>
      <c r="B150" s="88">
        <v>951</v>
      </c>
      <c r="C150" s="89" t="s">
        <v>70</v>
      </c>
      <c r="D150" s="89" t="s">
        <v>167</v>
      </c>
      <c r="E150" s="89" t="s">
        <v>102</v>
      </c>
      <c r="F150" s="111"/>
      <c r="G150" s="94">
        <v>0</v>
      </c>
      <c r="H150" s="82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2"/>
      <c r="Y150" s="160"/>
      <c r="Z150" s="165">
        <v>0</v>
      </c>
      <c r="AA150" s="162">
        <v>0</v>
      </c>
      <c r="AB150" s="182"/>
      <c r="AC150" s="182"/>
    </row>
    <row r="151" spans="1:29" ht="32.25" outlineLevel="6" thickBot="1">
      <c r="A151" s="84" t="s">
        <v>109</v>
      </c>
      <c r="B151" s="88">
        <v>951</v>
      </c>
      <c r="C151" s="89" t="s">
        <v>70</v>
      </c>
      <c r="D151" s="89" t="s">
        <v>167</v>
      </c>
      <c r="E151" s="89" t="s">
        <v>103</v>
      </c>
      <c r="F151" s="111"/>
      <c r="G151" s="94">
        <v>82.6</v>
      </c>
      <c r="H151" s="82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2"/>
      <c r="Y151" s="160"/>
      <c r="Z151" s="165">
        <v>82.6</v>
      </c>
      <c r="AA151" s="162">
        <f t="shared" si="25"/>
        <v>100</v>
      </c>
      <c r="AB151" s="182"/>
      <c r="AC151" s="182"/>
    </row>
    <row r="152" spans="1:29" ht="18.75" customHeight="1" outlineLevel="6" thickBot="1">
      <c r="A152" s="13" t="s">
        <v>168</v>
      </c>
      <c r="B152" s="19">
        <v>951</v>
      </c>
      <c r="C152" s="11" t="s">
        <v>70</v>
      </c>
      <c r="D152" s="11" t="s">
        <v>6</v>
      </c>
      <c r="E152" s="11" t="s">
        <v>5</v>
      </c>
      <c r="F152" s="11"/>
      <c r="G152" s="12">
        <f>G160+G167+G153</f>
        <v>275.77</v>
      </c>
      <c r="H152" s="82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2"/>
      <c r="Y152" s="160"/>
      <c r="Z152" s="142">
        <f>Z160+Z167+Z153</f>
        <v>275.76119</v>
      </c>
      <c r="AA152" s="162">
        <f t="shared" si="25"/>
        <v>99.99680530877181</v>
      </c>
      <c r="AB152" s="182"/>
      <c r="AC152" s="182"/>
    </row>
    <row r="153" spans="1:29" ht="48" outlineLevel="6" thickBot="1">
      <c r="A153" s="110" t="s">
        <v>342</v>
      </c>
      <c r="B153" s="86">
        <v>951</v>
      </c>
      <c r="C153" s="103" t="s">
        <v>70</v>
      </c>
      <c r="D153" s="103" t="s">
        <v>291</v>
      </c>
      <c r="E153" s="103" t="s">
        <v>5</v>
      </c>
      <c r="F153" s="103"/>
      <c r="G153" s="119">
        <f>G154+G157</f>
        <v>90.5</v>
      </c>
      <c r="H153" s="82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2"/>
      <c r="Y153" s="160"/>
      <c r="Z153" s="147">
        <f>Z154+Z157</f>
        <v>90.49623</v>
      </c>
      <c r="AA153" s="162">
        <f t="shared" si="25"/>
        <v>99.99583425414365</v>
      </c>
      <c r="AB153" s="182"/>
      <c r="AC153" s="182"/>
    </row>
    <row r="154" spans="1:29" ht="36.75" customHeight="1" outlineLevel="6" thickBot="1">
      <c r="A154" s="5" t="s">
        <v>295</v>
      </c>
      <c r="B154" s="21">
        <v>951</v>
      </c>
      <c r="C154" s="6" t="s">
        <v>70</v>
      </c>
      <c r="D154" s="6" t="s">
        <v>292</v>
      </c>
      <c r="E154" s="6" t="s">
        <v>5</v>
      </c>
      <c r="F154" s="11"/>
      <c r="G154" s="7">
        <f>G155</f>
        <v>70.5</v>
      </c>
      <c r="H154" s="82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2"/>
      <c r="Y154" s="160"/>
      <c r="Z154" s="145">
        <f>Z155</f>
        <v>70.5</v>
      </c>
      <c r="AA154" s="162">
        <f t="shared" si="25"/>
        <v>100</v>
      </c>
      <c r="AB154" s="182"/>
      <c r="AC154" s="182"/>
    </row>
    <row r="155" spans="1:29" ht="32.25" outlineLevel="6" thickBot="1">
      <c r="A155" s="84" t="s">
        <v>107</v>
      </c>
      <c r="B155" s="88">
        <v>951</v>
      </c>
      <c r="C155" s="89" t="s">
        <v>70</v>
      </c>
      <c r="D155" s="89" t="s">
        <v>292</v>
      </c>
      <c r="E155" s="89" t="s">
        <v>101</v>
      </c>
      <c r="F155" s="11"/>
      <c r="G155" s="94">
        <f>G156</f>
        <v>70.5</v>
      </c>
      <c r="H155" s="82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2"/>
      <c r="Y155" s="160"/>
      <c r="Z155" s="165">
        <v>70.5</v>
      </c>
      <c r="AA155" s="162">
        <f t="shared" si="25"/>
        <v>100</v>
      </c>
      <c r="AB155" s="182"/>
      <c r="AC155" s="182"/>
    </row>
    <row r="156" spans="1:29" ht="32.25" outlineLevel="6" thickBot="1">
      <c r="A156" s="84" t="s">
        <v>109</v>
      </c>
      <c r="B156" s="88">
        <v>951</v>
      </c>
      <c r="C156" s="89" t="s">
        <v>70</v>
      </c>
      <c r="D156" s="89" t="s">
        <v>292</v>
      </c>
      <c r="E156" s="89" t="s">
        <v>103</v>
      </c>
      <c r="F156" s="11"/>
      <c r="G156" s="94">
        <v>70.5</v>
      </c>
      <c r="H156" s="82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2"/>
      <c r="Y156" s="160"/>
      <c r="Z156" s="165">
        <v>70.5</v>
      </c>
      <c r="AA156" s="162">
        <f t="shared" si="25"/>
        <v>100</v>
      </c>
      <c r="AB156" s="182"/>
      <c r="AC156" s="182"/>
    </row>
    <row r="157" spans="1:29" ht="33" customHeight="1" outlineLevel="6" thickBot="1">
      <c r="A157" s="5" t="s">
        <v>294</v>
      </c>
      <c r="B157" s="21">
        <v>951</v>
      </c>
      <c r="C157" s="6" t="s">
        <v>70</v>
      </c>
      <c r="D157" s="6" t="s">
        <v>293</v>
      </c>
      <c r="E157" s="6" t="s">
        <v>5</v>
      </c>
      <c r="F157" s="11"/>
      <c r="G157" s="7">
        <f>G158</f>
        <v>20</v>
      </c>
      <c r="H157" s="82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2"/>
      <c r="Y157" s="160"/>
      <c r="Z157" s="145">
        <f>Z158</f>
        <v>19.99623</v>
      </c>
      <c r="AA157" s="162">
        <f t="shared" si="25"/>
        <v>99.98115000000001</v>
      </c>
      <c r="AB157" s="182"/>
      <c r="AC157" s="182"/>
    </row>
    <row r="158" spans="1:29" ht="32.25" outlineLevel="6" thickBot="1">
      <c r="A158" s="84" t="s">
        <v>107</v>
      </c>
      <c r="B158" s="88">
        <v>951</v>
      </c>
      <c r="C158" s="89" t="s">
        <v>70</v>
      </c>
      <c r="D158" s="89" t="s">
        <v>293</v>
      </c>
      <c r="E158" s="89" t="s">
        <v>101</v>
      </c>
      <c r="F158" s="11"/>
      <c r="G158" s="94">
        <f>G159</f>
        <v>20</v>
      </c>
      <c r="H158" s="82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2"/>
      <c r="Y158" s="160"/>
      <c r="Z158" s="165">
        <v>19.99623</v>
      </c>
      <c r="AA158" s="162">
        <f t="shared" si="25"/>
        <v>99.98115000000001</v>
      </c>
      <c r="AB158" s="182"/>
      <c r="AC158" s="182"/>
    </row>
    <row r="159" spans="1:29" ht="32.25" outlineLevel="6" thickBot="1">
      <c r="A159" s="84" t="s">
        <v>109</v>
      </c>
      <c r="B159" s="88">
        <v>951</v>
      </c>
      <c r="C159" s="89" t="s">
        <v>70</v>
      </c>
      <c r="D159" s="89" t="s">
        <v>293</v>
      </c>
      <c r="E159" s="89" t="s">
        <v>103</v>
      </c>
      <c r="F159" s="11"/>
      <c r="G159" s="94">
        <v>20</v>
      </c>
      <c r="H159" s="82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2"/>
      <c r="Y159" s="160"/>
      <c r="Z159" s="165">
        <v>19.99623</v>
      </c>
      <c r="AA159" s="162">
        <f t="shared" si="25"/>
        <v>99.98115000000001</v>
      </c>
      <c r="AB159" s="182"/>
      <c r="AC159" s="182"/>
    </row>
    <row r="160" spans="1:29" ht="16.5" outlineLevel="6" thickBot="1">
      <c r="A160" s="90" t="s">
        <v>343</v>
      </c>
      <c r="B160" s="86">
        <v>951</v>
      </c>
      <c r="C160" s="87" t="s">
        <v>70</v>
      </c>
      <c r="D160" s="87" t="s">
        <v>42</v>
      </c>
      <c r="E160" s="87" t="s">
        <v>5</v>
      </c>
      <c r="F160" s="87"/>
      <c r="G160" s="16">
        <f>G161+G164</f>
        <v>107.66</v>
      </c>
      <c r="H160" s="82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2"/>
      <c r="Y160" s="160"/>
      <c r="Z160" s="141">
        <f>Z161+Z164</f>
        <v>107.65966</v>
      </c>
      <c r="AA160" s="162">
        <f t="shared" si="25"/>
        <v>99.99968419097158</v>
      </c>
      <c r="AB160" s="182"/>
      <c r="AC160" s="182"/>
    </row>
    <row r="161" spans="1:29" ht="32.25" outlineLevel="6" thickBot="1">
      <c r="A161" s="5" t="s">
        <v>169</v>
      </c>
      <c r="B161" s="21">
        <v>951</v>
      </c>
      <c r="C161" s="6" t="s">
        <v>70</v>
      </c>
      <c r="D161" s="6" t="s">
        <v>170</v>
      </c>
      <c r="E161" s="6" t="s">
        <v>5</v>
      </c>
      <c r="F161" s="6"/>
      <c r="G161" s="7">
        <f>G162</f>
        <v>67.66</v>
      </c>
      <c r="H161" s="82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2"/>
      <c r="Y161" s="160"/>
      <c r="Z161" s="145">
        <f>Z162</f>
        <v>67.66</v>
      </c>
      <c r="AA161" s="162">
        <f t="shared" si="25"/>
        <v>100</v>
      </c>
      <c r="AB161" s="182"/>
      <c r="AC161" s="182"/>
    </row>
    <row r="162" spans="1:29" ht="32.25" outlineLevel="6" thickBot="1">
      <c r="A162" s="84" t="s">
        <v>107</v>
      </c>
      <c r="B162" s="88">
        <v>951</v>
      </c>
      <c r="C162" s="89" t="s">
        <v>70</v>
      </c>
      <c r="D162" s="89" t="s">
        <v>170</v>
      </c>
      <c r="E162" s="89" t="s">
        <v>101</v>
      </c>
      <c r="F162" s="89"/>
      <c r="G162" s="94">
        <f>G163</f>
        <v>67.66</v>
      </c>
      <c r="H162" s="32">
        <f aca="true" t="shared" si="28" ref="H162:W162">H163</f>
        <v>0</v>
      </c>
      <c r="I162" s="32">
        <f t="shared" si="28"/>
        <v>0</v>
      </c>
      <c r="J162" s="32">
        <f t="shared" si="28"/>
        <v>0</v>
      </c>
      <c r="K162" s="32">
        <f t="shared" si="28"/>
        <v>0</v>
      </c>
      <c r="L162" s="32">
        <f t="shared" si="28"/>
        <v>0</v>
      </c>
      <c r="M162" s="32">
        <f t="shared" si="28"/>
        <v>0</v>
      </c>
      <c r="N162" s="32">
        <f t="shared" si="28"/>
        <v>0</v>
      </c>
      <c r="O162" s="32">
        <f t="shared" si="28"/>
        <v>0</v>
      </c>
      <c r="P162" s="32">
        <f t="shared" si="28"/>
        <v>0</v>
      </c>
      <c r="Q162" s="32">
        <f t="shared" si="28"/>
        <v>0</v>
      </c>
      <c r="R162" s="32">
        <f t="shared" si="28"/>
        <v>0</v>
      </c>
      <c r="S162" s="32">
        <f t="shared" si="28"/>
        <v>0</v>
      </c>
      <c r="T162" s="32">
        <f t="shared" si="28"/>
        <v>0</v>
      </c>
      <c r="U162" s="32">
        <f t="shared" si="28"/>
        <v>0</v>
      </c>
      <c r="V162" s="32">
        <f t="shared" si="28"/>
        <v>0</v>
      </c>
      <c r="W162" s="32">
        <f t="shared" si="28"/>
        <v>0</v>
      </c>
      <c r="X162" s="64">
        <f>X163</f>
        <v>409.75398</v>
      </c>
      <c r="Y162" s="160">
        <f>X162/G162*100</f>
        <v>605.6074194501922</v>
      </c>
      <c r="Z162" s="165">
        <v>67.66</v>
      </c>
      <c r="AA162" s="162">
        <f t="shared" si="25"/>
        <v>100</v>
      </c>
      <c r="AB162" s="182"/>
      <c r="AC162" s="182"/>
    </row>
    <row r="163" spans="1:29" ht="32.25" outlineLevel="6" thickBot="1">
      <c r="A163" s="84" t="s">
        <v>109</v>
      </c>
      <c r="B163" s="88">
        <v>951</v>
      </c>
      <c r="C163" s="89" t="s">
        <v>70</v>
      </c>
      <c r="D163" s="89" t="s">
        <v>170</v>
      </c>
      <c r="E163" s="89" t="s">
        <v>103</v>
      </c>
      <c r="F163" s="89"/>
      <c r="G163" s="94">
        <v>67.66</v>
      </c>
      <c r="H163" s="27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45"/>
      <c r="X163" s="62">
        <v>409.75398</v>
      </c>
      <c r="Y163" s="160">
        <f>X163/G163*100</f>
        <v>605.6074194501922</v>
      </c>
      <c r="Z163" s="165">
        <v>67.66</v>
      </c>
      <c r="AA163" s="162">
        <f t="shared" si="25"/>
        <v>100</v>
      </c>
      <c r="AB163" s="182"/>
      <c r="AC163" s="182"/>
    </row>
    <row r="164" spans="1:29" ht="32.25" outlineLevel="6" thickBot="1">
      <c r="A164" s="5" t="s">
        <v>171</v>
      </c>
      <c r="B164" s="21">
        <v>951</v>
      </c>
      <c r="C164" s="6" t="s">
        <v>70</v>
      </c>
      <c r="D164" s="6" t="s">
        <v>172</v>
      </c>
      <c r="E164" s="6" t="s">
        <v>5</v>
      </c>
      <c r="F164" s="6"/>
      <c r="G164" s="7">
        <f>G165</f>
        <v>40</v>
      </c>
      <c r="H164" s="82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2"/>
      <c r="Y164" s="160"/>
      <c r="Z164" s="145">
        <f>Z165</f>
        <v>39.99966</v>
      </c>
      <c r="AA164" s="162">
        <f t="shared" si="25"/>
        <v>99.99914999999999</v>
      </c>
      <c r="AB164" s="182"/>
      <c r="AC164" s="182"/>
    </row>
    <row r="165" spans="1:29" ht="32.25" outlineLevel="6" thickBot="1">
      <c r="A165" s="84" t="s">
        <v>107</v>
      </c>
      <c r="B165" s="88">
        <v>951</v>
      </c>
      <c r="C165" s="89" t="s">
        <v>70</v>
      </c>
      <c r="D165" s="89" t="s">
        <v>172</v>
      </c>
      <c r="E165" s="89" t="s">
        <v>101</v>
      </c>
      <c r="F165" s="89"/>
      <c r="G165" s="94">
        <f>G166</f>
        <v>40</v>
      </c>
      <c r="H165" s="82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2"/>
      <c r="Y165" s="160"/>
      <c r="Z165" s="165">
        <v>39.99966</v>
      </c>
      <c r="AA165" s="162">
        <f t="shared" si="25"/>
        <v>99.99914999999999</v>
      </c>
      <c r="AB165" s="182"/>
      <c r="AC165" s="182"/>
    </row>
    <row r="166" spans="1:29" ht="32.25" outlineLevel="6" thickBot="1">
      <c r="A166" s="84" t="s">
        <v>109</v>
      </c>
      <c r="B166" s="88">
        <v>951</v>
      </c>
      <c r="C166" s="89" t="s">
        <v>70</v>
      </c>
      <c r="D166" s="89" t="s">
        <v>172</v>
      </c>
      <c r="E166" s="89" t="s">
        <v>103</v>
      </c>
      <c r="F166" s="89"/>
      <c r="G166" s="94">
        <v>40</v>
      </c>
      <c r="H166" s="82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2"/>
      <c r="Y166" s="160"/>
      <c r="Z166" s="165">
        <v>39.99966</v>
      </c>
      <c r="AA166" s="162">
        <f t="shared" si="25"/>
        <v>99.99914999999999</v>
      </c>
      <c r="AB166" s="182"/>
      <c r="AC166" s="182"/>
    </row>
    <row r="167" spans="1:29" ht="32.25" outlineLevel="6" thickBot="1">
      <c r="A167" s="90" t="s">
        <v>344</v>
      </c>
      <c r="B167" s="86">
        <v>951</v>
      </c>
      <c r="C167" s="87" t="s">
        <v>70</v>
      </c>
      <c r="D167" s="87" t="s">
        <v>173</v>
      </c>
      <c r="E167" s="87" t="s">
        <v>5</v>
      </c>
      <c r="F167" s="87"/>
      <c r="G167" s="16">
        <f>G168</f>
        <v>77.61</v>
      </c>
      <c r="H167" s="82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2"/>
      <c r="Y167" s="160"/>
      <c r="Z167" s="141">
        <f>Z168</f>
        <v>77.6053</v>
      </c>
      <c r="AA167" s="162">
        <f t="shared" si="25"/>
        <v>99.9939440793712</v>
      </c>
      <c r="AB167" s="182"/>
      <c r="AC167" s="182"/>
    </row>
    <row r="168" spans="1:29" ht="48" outlineLevel="6" thickBot="1">
      <c r="A168" s="5" t="s">
        <v>174</v>
      </c>
      <c r="B168" s="21">
        <v>951</v>
      </c>
      <c r="C168" s="6" t="s">
        <v>70</v>
      </c>
      <c r="D168" s="6" t="s">
        <v>175</v>
      </c>
      <c r="E168" s="6" t="s">
        <v>5</v>
      </c>
      <c r="F168" s="6"/>
      <c r="G168" s="7">
        <f>G169</f>
        <v>77.61</v>
      </c>
      <c r="H168" s="40">
        <f aca="true" t="shared" si="29" ref="H168:X170">H169</f>
        <v>0</v>
      </c>
      <c r="I168" s="40">
        <f t="shared" si="29"/>
        <v>0</v>
      </c>
      <c r="J168" s="40">
        <f t="shared" si="29"/>
        <v>0</v>
      </c>
      <c r="K168" s="40">
        <f t="shared" si="29"/>
        <v>0</v>
      </c>
      <c r="L168" s="40">
        <f t="shared" si="29"/>
        <v>0</v>
      </c>
      <c r="M168" s="40">
        <f t="shared" si="29"/>
        <v>0</v>
      </c>
      <c r="N168" s="40">
        <f t="shared" si="29"/>
        <v>0</v>
      </c>
      <c r="O168" s="40">
        <f t="shared" si="29"/>
        <v>0</v>
      </c>
      <c r="P168" s="40">
        <f t="shared" si="29"/>
        <v>0</v>
      </c>
      <c r="Q168" s="40">
        <f t="shared" si="29"/>
        <v>0</v>
      </c>
      <c r="R168" s="40">
        <f t="shared" si="29"/>
        <v>0</v>
      </c>
      <c r="S168" s="40">
        <f t="shared" si="29"/>
        <v>0</v>
      </c>
      <c r="T168" s="40">
        <f t="shared" si="29"/>
        <v>0</v>
      </c>
      <c r="U168" s="40">
        <f t="shared" si="29"/>
        <v>0</v>
      </c>
      <c r="V168" s="40">
        <f t="shared" si="29"/>
        <v>0</v>
      </c>
      <c r="W168" s="40">
        <f t="shared" si="29"/>
        <v>0</v>
      </c>
      <c r="X168" s="69">
        <f t="shared" si="29"/>
        <v>1027.32</v>
      </c>
      <c r="Y168" s="160">
        <f aca="true" t="shared" si="30" ref="Y168:Y175">X168/G168*100</f>
        <v>1323.6954000773096</v>
      </c>
      <c r="Z168" s="145">
        <f>Z169</f>
        <v>77.6053</v>
      </c>
      <c r="AA168" s="162">
        <f t="shared" si="25"/>
        <v>99.9939440793712</v>
      </c>
      <c r="AB168" s="182"/>
      <c r="AC168" s="182"/>
    </row>
    <row r="169" spans="1:29" ht="32.25" outlineLevel="6" thickBot="1">
      <c r="A169" s="84" t="s">
        <v>107</v>
      </c>
      <c r="B169" s="88">
        <v>951</v>
      </c>
      <c r="C169" s="89" t="s">
        <v>70</v>
      </c>
      <c r="D169" s="89" t="s">
        <v>175</v>
      </c>
      <c r="E169" s="89" t="s">
        <v>101</v>
      </c>
      <c r="F169" s="89"/>
      <c r="G169" s="94">
        <f>G170</f>
        <v>77.61</v>
      </c>
      <c r="H169" s="32">
        <f t="shared" si="29"/>
        <v>0</v>
      </c>
      <c r="I169" s="32">
        <f t="shared" si="29"/>
        <v>0</v>
      </c>
      <c r="J169" s="32">
        <f t="shared" si="29"/>
        <v>0</v>
      </c>
      <c r="K169" s="32">
        <f t="shared" si="29"/>
        <v>0</v>
      </c>
      <c r="L169" s="32">
        <f t="shared" si="29"/>
        <v>0</v>
      </c>
      <c r="M169" s="32">
        <f t="shared" si="29"/>
        <v>0</v>
      </c>
      <c r="N169" s="32">
        <f t="shared" si="29"/>
        <v>0</v>
      </c>
      <c r="O169" s="32">
        <f t="shared" si="29"/>
        <v>0</v>
      </c>
      <c r="P169" s="32">
        <f t="shared" si="29"/>
        <v>0</v>
      </c>
      <c r="Q169" s="32">
        <f t="shared" si="29"/>
        <v>0</v>
      </c>
      <c r="R169" s="32">
        <f t="shared" si="29"/>
        <v>0</v>
      </c>
      <c r="S169" s="32">
        <f t="shared" si="29"/>
        <v>0</v>
      </c>
      <c r="T169" s="32">
        <f t="shared" si="29"/>
        <v>0</v>
      </c>
      <c r="U169" s="32">
        <f t="shared" si="29"/>
        <v>0</v>
      </c>
      <c r="V169" s="32">
        <f t="shared" si="29"/>
        <v>0</v>
      </c>
      <c r="W169" s="32">
        <f t="shared" si="29"/>
        <v>0</v>
      </c>
      <c r="X169" s="64">
        <f t="shared" si="29"/>
        <v>1027.32</v>
      </c>
      <c r="Y169" s="160">
        <f t="shared" si="30"/>
        <v>1323.6954000773096</v>
      </c>
      <c r="Z169" s="165">
        <f>Z170</f>
        <v>77.6053</v>
      </c>
      <c r="AA169" s="162">
        <f t="shared" si="25"/>
        <v>99.9939440793712</v>
      </c>
      <c r="AB169" s="182"/>
      <c r="AC169" s="182"/>
    </row>
    <row r="170" spans="1:29" ht="32.25" outlineLevel="6" thickBot="1">
      <c r="A170" s="84" t="s">
        <v>109</v>
      </c>
      <c r="B170" s="88">
        <v>951</v>
      </c>
      <c r="C170" s="89" t="s">
        <v>70</v>
      </c>
      <c r="D170" s="89" t="s">
        <v>175</v>
      </c>
      <c r="E170" s="89" t="s">
        <v>103</v>
      </c>
      <c r="F170" s="89"/>
      <c r="G170" s="94">
        <v>77.61</v>
      </c>
      <c r="H170" s="34">
        <f t="shared" si="29"/>
        <v>0</v>
      </c>
      <c r="I170" s="34">
        <f t="shared" si="29"/>
        <v>0</v>
      </c>
      <c r="J170" s="34">
        <f t="shared" si="29"/>
        <v>0</v>
      </c>
      <c r="K170" s="34">
        <f t="shared" si="29"/>
        <v>0</v>
      </c>
      <c r="L170" s="34">
        <f t="shared" si="29"/>
        <v>0</v>
      </c>
      <c r="M170" s="34">
        <f t="shared" si="29"/>
        <v>0</v>
      </c>
      <c r="N170" s="34">
        <f t="shared" si="29"/>
        <v>0</v>
      </c>
      <c r="O170" s="34">
        <f t="shared" si="29"/>
        <v>0</v>
      </c>
      <c r="P170" s="34">
        <f t="shared" si="29"/>
        <v>0</v>
      </c>
      <c r="Q170" s="34">
        <f t="shared" si="29"/>
        <v>0</v>
      </c>
      <c r="R170" s="34">
        <f t="shared" si="29"/>
        <v>0</v>
      </c>
      <c r="S170" s="34">
        <f t="shared" si="29"/>
        <v>0</v>
      </c>
      <c r="T170" s="34">
        <f t="shared" si="29"/>
        <v>0</v>
      </c>
      <c r="U170" s="34">
        <f t="shared" si="29"/>
        <v>0</v>
      </c>
      <c r="V170" s="34">
        <f t="shared" si="29"/>
        <v>0</v>
      </c>
      <c r="W170" s="34">
        <f t="shared" si="29"/>
        <v>0</v>
      </c>
      <c r="X170" s="65">
        <f t="shared" si="29"/>
        <v>1027.32</v>
      </c>
      <c r="Y170" s="160">
        <f t="shared" si="30"/>
        <v>1323.6954000773096</v>
      </c>
      <c r="Z170" s="165">
        <v>77.6053</v>
      </c>
      <c r="AA170" s="162">
        <f t="shared" si="25"/>
        <v>99.9939440793712</v>
      </c>
      <c r="AB170" s="182"/>
      <c r="AC170" s="182"/>
    </row>
    <row r="171" spans="1:29" ht="16.5" outlineLevel="6" thickBot="1">
      <c r="A171" s="113" t="s">
        <v>176</v>
      </c>
      <c r="B171" s="127">
        <v>951</v>
      </c>
      <c r="C171" s="39" t="s">
        <v>177</v>
      </c>
      <c r="D171" s="39" t="s">
        <v>6</v>
      </c>
      <c r="E171" s="39" t="s">
        <v>5</v>
      </c>
      <c r="F171" s="114"/>
      <c r="G171" s="115">
        <f>G172</f>
        <v>1508.8</v>
      </c>
      <c r="H171" s="27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45"/>
      <c r="X171" s="62">
        <v>1027.32</v>
      </c>
      <c r="Y171" s="160">
        <f t="shared" si="30"/>
        <v>68.08854718981972</v>
      </c>
      <c r="Z171" s="158">
        <f>Z172</f>
        <v>1508.8</v>
      </c>
      <c r="AA171" s="162">
        <f t="shared" si="25"/>
        <v>100</v>
      </c>
      <c r="AB171" s="182"/>
      <c r="AC171" s="182"/>
    </row>
    <row r="172" spans="1:29" ht="18" customHeight="1" outlineLevel="6" thickBot="1">
      <c r="A172" s="30" t="s">
        <v>85</v>
      </c>
      <c r="B172" s="19">
        <v>951</v>
      </c>
      <c r="C172" s="9" t="s">
        <v>86</v>
      </c>
      <c r="D172" s="9" t="s">
        <v>6</v>
      </c>
      <c r="E172" s="9" t="s">
        <v>5</v>
      </c>
      <c r="F172" s="116" t="s">
        <v>5</v>
      </c>
      <c r="G172" s="31">
        <f>G173</f>
        <v>1508.8</v>
      </c>
      <c r="H172" s="29" t="e">
        <f>H173+#REF!</f>
        <v>#REF!</v>
      </c>
      <c r="I172" s="29" t="e">
        <f>I173+#REF!</f>
        <v>#REF!</v>
      </c>
      <c r="J172" s="29" t="e">
        <f>J173+#REF!</f>
        <v>#REF!</v>
      </c>
      <c r="K172" s="29" t="e">
        <f>K173+#REF!</f>
        <v>#REF!</v>
      </c>
      <c r="L172" s="29" t="e">
        <f>L173+#REF!</f>
        <v>#REF!</v>
      </c>
      <c r="M172" s="29" t="e">
        <f>M173+#REF!</f>
        <v>#REF!</v>
      </c>
      <c r="N172" s="29" t="e">
        <f>N173+#REF!</f>
        <v>#REF!</v>
      </c>
      <c r="O172" s="29" t="e">
        <f>O173+#REF!</f>
        <v>#REF!</v>
      </c>
      <c r="P172" s="29" t="e">
        <f>P173+#REF!</f>
        <v>#REF!</v>
      </c>
      <c r="Q172" s="29" t="e">
        <f>Q173+#REF!</f>
        <v>#REF!</v>
      </c>
      <c r="R172" s="29" t="e">
        <f>R173+#REF!</f>
        <v>#REF!</v>
      </c>
      <c r="S172" s="29" t="e">
        <f>S173+#REF!</f>
        <v>#REF!</v>
      </c>
      <c r="T172" s="29" t="e">
        <f>T173+#REF!</f>
        <v>#REF!</v>
      </c>
      <c r="U172" s="29" t="e">
        <f>U173+#REF!</f>
        <v>#REF!</v>
      </c>
      <c r="V172" s="29" t="e">
        <f>V173+#REF!</f>
        <v>#REF!</v>
      </c>
      <c r="W172" s="29" t="e">
        <f>W173+#REF!</f>
        <v>#REF!</v>
      </c>
      <c r="X172" s="70" t="e">
        <f>X173+#REF!</f>
        <v>#REF!</v>
      </c>
      <c r="Y172" s="160" t="e">
        <f t="shared" si="30"/>
        <v>#REF!</v>
      </c>
      <c r="Z172" s="166">
        <f>Z173</f>
        <v>1508.8</v>
      </c>
      <c r="AA172" s="162">
        <f t="shared" si="25"/>
        <v>100</v>
      </c>
      <c r="AB172" s="182"/>
      <c r="AC172" s="182"/>
    </row>
    <row r="173" spans="1:29" ht="34.5" customHeight="1" outlineLevel="3" thickBot="1">
      <c r="A173" s="108" t="s">
        <v>144</v>
      </c>
      <c r="B173" s="19">
        <v>951</v>
      </c>
      <c r="C173" s="11" t="s">
        <v>86</v>
      </c>
      <c r="D173" s="11" t="s">
        <v>145</v>
      </c>
      <c r="E173" s="11" t="s">
        <v>5</v>
      </c>
      <c r="F173" s="117"/>
      <c r="G173" s="32">
        <f>G174</f>
        <v>1508.8</v>
      </c>
      <c r="H173" s="31">
        <f aca="true" t="shared" si="31" ref="H173:X175">H174</f>
        <v>1508.8</v>
      </c>
      <c r="I173" s="31">
        <f t="shared" si="31"/>
        <v>1508.8</v>
      </c>
      <c r="J173" s="31">
        <f t="shared" si="31"/>
        <v>1508.8</v>
      </c>
      <c r="K173" s="31">
        <f t="shared" si="31"/>
        <v>1508.8</v>
      </c>
      <c r="L173" s="31">
        <f t="shared" si="31"/>
        <v>1508.8</v>
      </c>
      <c r="M173" s="31">
        <f t="shared" si="31"/>
        <v>1508.8</v>
      </c>
      <c r="N173" s="31">
        <f t="shared" si="31"/>
        <v>1508.8</v>
      </c>
      <c r="O173" s="31">
        <f t="shared" si="31"/>
        <v>1508.8</v>
      </c>
      <c r="P173" s="31">
        <f t="shared" si="31"/>
        <v>1508.8</v>
      </c>
      <c r="Q173" s="31">
        <f t="shared" si="31"/>
        <v>1508.8</v>
      </c>
      <c r="R173" s="31">
        <f t="shared" si="31"/>
        <v>1508.8</v>
      </c>
      <c r="S173" s="31">
        <f t="shared" si="31"/>
        <v>1508.8</v>
      </c>
      <c r="T173" s="31">
        <f t="shared" si="31"/>
        <v>1508.8</v>
      </c>
      <c r="U173" s="31">
        <f t="shared" si="31"/>
        <v>1508.8</v>
      </c>
      <c r="V173" s="31">
        <f t="shared" si="31"/>
        <v>1508.8</v>
      </c>
      <c r="W173" s="31">
        <f t="shared" si="31"/>
        <v>1508.8</v>
      </c>
      <c r="X173" s="63">
        <f t="shared" si="31"/>
        <v>1508.8</v>
      </c>
      <c r="Y173" s="160">
        <f t="shared" si="30"/>
        <v>100</v>
      </c>
      <c r="Z173" s="167">
        <f>Z174</f>
        <v>1508.8</v>
      </c>
      <c r="AA173" s="162">
        <f t="shared" si="25"/>
        <v>100</v>
      </c>
      <c r="AB173" s="182"/>
      <c r="AC173" s="182"/>
    </row>
    <row r="174" spans="1:29" ht="18.75" customHeight="1" outlineLevel="3" thickBot="1">
      <c r="A174" s="108" t="s">
        <v>146</v>
      </c>
      <c r="B174" s="19">
        <v>951</v>
      </c>
      <c r="C174" s="11" t="s">
        <v>86</v>
      </c>
      <c r="D174" s="11" t="s">
        <v>147</v>
      </c>
      <c r="E174" s="11" t="s">
        <v>5</v>
      </c>
      <c r="F174" s="117"/>
      <c r="G174" s="32">
        <f>G175</f>
        <v>1508.8</v>
      </c>
      <c r="H174" s="32">
        <f t="shared" si="31"/>
        <v>1508.8</v>
      </c>
      <c r="I174" s="32">
        <f t="shared" si="31"/>
        <v>1508.8</v>
      </c>
      <c r="J174" s="32">
        <f t="shared" si="31"/>
        <v>1508.8</v>
      </c>
      <c r="K174" s="32">
        <f t="shared" si="31"/>
        <v>1508.8</v>
      </c>
      <c r="L174" s="32">
        <f t="shared" si="31"/>
        <v>1508.8</v>
      </c>
      <c r="M174" s="32">
        <f t="shared" si="31"/>
        <v>1508.8</v>
      </c>
      <c r="N174" s="32">
        <f t="shared" si="31"/>
        <v>1508.8</v>
      </c>
      <c r="O174" s="32">
        <f t="shared" si="31"/>
        <v>1508.8</v>
      </c>
      <c r="P174" s="32">
        <f t="shared" si="31"/>
        <v>1508.8</v>
      </c>
      <c r="Q174" s="32">
        <f t="shared" si="31"/>
        <v>1508.8</v>
      </c>
      <c r="R174" s="32">
        <f t="shared" si="31"/>
        <v>1508.8</v>
      </c>
      <c r="S174" s="32">
        <f t="shared" si="31"/>
        <v>1508.8</v>
      </c>
      <c r="T174" s="32">
        <f t="shared" si="31"/>
        <v>1508.8</v>
      </c>
      <c r="U174" s="32">
        <f t="shared" si="31"/>
        <v>1508.8</v>
      </c>
      <c r="V174" s="32">
        <f t="shared" si="31"/>
        <v>1508.8</v>
      </c>
      <c r="W174" s="32">
        <f t="shared" si="31"/>
        <v>1508.8</v>
      </c>
      <c r="X174" s="64">
        <f t="shared" si="31"/>
        <v>1508.8</v>
      </c>
      <c r="Y174" s="160">
        <f t="shared" si="30"/>
        <v>100</v>
      </c>
      <c r="Z174" s="167">
        <f>Z175</f>
        <v>1508.8</v>
      </c>
      <c r="AA174" s="162">
        <f t="shared" si="25"/>
        <v>100</v>
      </c>
      <c r="AB174" s="182"/>
      <c r="AC174" s="182"/>
    </row>
    <row r="175" spans="1:29" ht="33.75" customHeight="1" outlineLevel="4" thickBot="1">
      <c r="A175" s="85" t="s">
        <v>39</v>
      </c>
      <c r="B175" s="86">
        <v>951</v>
      </c>
      <c r="C175" s="87" t="s">
        <v>86</v>
      </c>
      <c r="D175" s="87" t="s">
        <v>178</v>
      </c>
      <c r="E175" s="87" t="s">
        <v>5</v>
      </c>
      <c r="F175" s="118" t="s">
        <v>5</v>
      </c>
      <c r="G175" s="35">
        <f>G176</f>
        <v>1508.8</v>
      </c>
      <c r="H175" s="34">
        <f t="shared" si="31"/>
        <v>1508.8</v>
      </c>
      <c r="I175" s="34">
        <f t="shared" si="31"/>
        <v>1508.8</v>
      </c>
      <c r="J175" s="34">
        <f t="shared" si="31"/>
        <v>1508.8</v>
      </c>
      <c r="K175" s="34">
        <f t="shared" si="31"/>
        <v>1508.8</v>
      </c>
      <c r="L175" s="34">
        <f t="shared" si="31"/>
        <v>1508.8</v>
      </c>
      <c r="M175" s="34">
        <f t="shared" si="31"/>
        <v>1508.8</v>
      </c>
      <c r="N175" s="34">
        <f t="shared" si="31"/>
        <v>1508.8</v>
      </c>
      <c r="O175" s="34">
        <f t="shared" si="31"/>
        <v>1508.8</v>
      </c>
      <c r="P175" s="34">
        <f t="shared" si="31"/>
        <v>1508.8</v>
      </c>
      <c r="Q175" s="34">
        <f t="shared" si="31"/>
        <v>1508.8</v>
      </c>
      <c r="R175" s="34">
        <f t="shared" si="31"/>
        <v>1508.8</v>
      </c>
      <c r="S175" s="34">
        <f t="shared" si="31"/>
        <v>1508.8</v>
      </c>
      <c r="T175" s="34">
        <f t="shared" si="31"/>
        <v>1508.8</v>
      </c>
      <c r="U175" s="34">
        <f t="shared" si="31"/>
        <v>1508.8</v>
      </c>
      <c r="V175" s="34">
        <f t="shared" si="31"/>
        <v>1508.8</v>
      </c>
      <c r="W175" s="34">
        <f t="shared" si="31"/>
        <v>1508.8</v>
      </c>
      <c r="X175" s="65">
        <f t="shared" si="31"/>
        <v>1508.8</v>
      </c>
      <c r="Y175" s="160">
        <f t="shared" si="30"/>
        <v>100</v>
      </c>
      <c r="Z175" s="168">
        <f>Z176</f>
        <v>1508.8</v>
      </c>
      <c r="AA175" s="162">
        <f t="shared" si="25"/>
        <v>100</v>
      </c>
      <c r="AB175" s="182"/>
      <c r="AC175" s="182"/>
    </row>
    <row r="176" spans="1:29" ht="16.5" outlineLevel="5" thickBot="1">
      <c r="A176" s="33" t="s">
        <v>124</v>
      </c>
      <c r="B176" s="129">
        <v>951</v>
      </c>
      <c r="C176" s="6" t="s">
        <v>86</v>
      </c>
      <c r="D176" s="6" t="s">
        <v>178</v>
      </c>
      <c r="E176" s="6" t="s">
        <v>123</v>
      </c>
      <c r="F176" s="112" t="s">
        <v>179</v>
      </c>
      <c r="G176" s="34">
        <v>1508.8</v>
      </c>
      <c r="H176" s="34">
        <v>1508.8</v>
      </c>
      <c r="I176" s="34">
        <v>1508.8</v>
      </c>
      <c r="J176" s="34">
        <v>1508.8</v>
      </c>
      <c r="K176" s="34">
        <v>1508.8</v>
      </c>
      <c r="L176" s="34">
        <v>1508.8</v>
      </c>
      <c r="M176" s="34">
        <v>1508.8</v>
      </c>
      <c r="N176" s="34">
        <v>1508.8</v>
      </c>
      <c r="O176" s="34">
        <v>1508.8</v>
      </c>
      <c r="P176" s="34">
        <v>1508.8</v>
      </c>
      <c r="Q176" s="34">
        <v>1508.8</v>
      </c>
      <c r="R176" s="34">
        <v>1508.8</v>
      </c>
      <c r="S176" s="34">
        <v>1508.8</v>
      </c>
      <c r="T176" s="34">
        <v>1508.8</v>
      </c>
      <c r="U176" s="34">
        <v>1508.8</v>
      </c>
      <c r="V176" s="34">
        <v>1508.8</v>
      </c>
      <c r="W176" s="34">
        <v>1508.8</v>
      </c>
      <c r="X176" s="34">
        <v>1508.8</v>
      </c>
      <c r="Y176" s="34">
        <v>1508.8</v>
      </c>
      <c r="Z176" s="34">
        <v>1508.8</v>
      </c>
      <c r="AA176" s="162">
        <f t="shared" si="25"/>
        <v>100</v>
      </c>
      <c r="AB176" s="182"/>
      <c r="AC176" s="182"/>
    </row>
    <row r="177" spans="1:29" ht="32.25" outlineLevel="5" thickBot="1">
      <c r="A177" s="104" t="s">
        <v>55</v>
      </c>
      <c r="B177" s="18">
        <v>951</v>
      </c>
      <c r="C177" s="14" t="s">
        <v>54</v>
      </c>
      <c r="D177" s="14" t="s">
        <v>6</v>
      </c>
      <c r="E177" s="14" t="s">
        <v>5</v>
      </c>
      <c r="F177" s="14"/>
      <c r="G177" s="15">
        <f aca="true" t="shared" si="32" ref="G177:G182">G178</f>
        <v>0</v>
      </c>
      <c r="H177" s="5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72"/>
      <c r="Y177" s="160"/>
      <c r="Z177" s="138">
        <f aca="true" t="shared" si="33" ref="Z177:Z182">Z178</f>
        <v>46.632</v>
      </c>
      <c r="AA177" s="162">
        <v>0</v>
      </c>
      <c r="AB177" s="182"/>
      <c r="AC177" s="182"/>
    </row>
    <row r="178" spans="1:29" ht="48" outlineLevel="6" thickBot="1">
      <c r="A178" s="8" t="s">
        <v>32</v>
      </c>
      <c r="B178" s="19">
        <v>951</v>
      </c>
      <c r="C178" s="9" t="s">
        <v>11</v>
      </c>
      <c r="D178" s="9" t="s">
        <v>6</v>
      </c>
      <c r="E178" s="9" t="s">
        <v>5</v>
      </c>
      <c r="F178" s="9"/>
      <c r="G178" s="10">
        <f t="shared" si="32"/>
        <v>0</v>
      </c>
      <c r="H178" s="29">
        <f aca="true" t="shared" si="34" ref="H178:X178">H179+H184</f>
        <v>0</v>
      </c>
      <c r="I178" s="29">
        <f t="shared" si="34"/>
        <v>0</v>
      </c>
      <c r="J178" s="29">
        <f t="shared" si="34"/>
        <v>0</v>
      </c>
      <c r="K178" s="29">
        <f t="shared" si="34"/>
        <v>0</v>
      </c>
      <c r="L178" s="29">
        <f t="shared" si="34"/>
        <v>0</v>
      </c>
      <c r="M178" s="29">
        <f t="shared" si="34"/>
        <v>0</v>
      </c>
      <c r="N178" s="29">
        <f t="shared" si="34"/>
        <v>0</v>
      </c>
      <c r="O178" s="29">
        <f t="shared" si="34"/>
        <v>0</v>
      </c>
      <c r="P178" s="29">
        <f t="shared" si="34"/>
        <v>0</v>
      </c>
      <c r="Q178" s="29">
        <f t="shared" si="34"/>
        <v>0</v>
      </c>
      <c r="R178" s="29">
        <f t="shared" si="34"/>
        <v>0</v>
      </c>
      <c r="S178" s="29">
        <f t="shared" si="34"/>
        <v>0</v>
      </c>
      <c r="T178" s="29">
        <f t="shared" si="34"/>
        <v>0</v>
      </c>
      <c r="U178" s="29">
        <f t="shared" si="34"/>
        <v>0</v>
      </c>
      <c r="V178" s="29">
        <f t="shared" si="34"/>
        <v>0</v>
      </c>
      <c r="W178" s="29">
        <f t="shared" si="34"/>
        <v>0</v>
      </c>
      <c r="X178" s="70">
        <f t="shared" si="34"/>
        <v>8612.7994</v>
      </c>
      <c r="Y178" s="160" t="e">
        <f>X178/G178*100</f>
        <v>#DIV/0!</v>
      </c>
      <c r="Z178" s="139">
        <f t="shared" si="33"/>
        <v>46.632</v>
      </c>
      <c r="AA178" s="162">
        <v>0</v>
      </c>
      <c r="AB178" s="182"/>
      <c r="AC178" s="182"/>
    </row>
    <row r="179" spans="1:29" ht="32.25" outlineLevel="6" thickBot="1">
      <c r="A179" s="108" t="s">
        <v>144</v>
      </c>
      <c r="B179" s="19">
        <v>951</v>
      </c>
      <c r="C179" s="9" t="s">
        <v>11</v>
      </c>
      <c r="D179" s="9" t="s">
        <v>145</v>
      </c>
      <c r="E179" s="9" t="s">
        <v>5</v>
      </c>
      <c r="F179" s="9"/>
      <c r="G179" s="10">
        <f t="shared" si="32"/>
        <v>0</v>
      </c>
      <c r="H179" s="31">
        <f aca="true" t="shared" si="35" ref="H179:X180">H180</f>
        <v>0</v>
      </c>
      <c r="I179" s="31">
        <f t="shared" si="35"/>
        <v>0</v>
      </c>
      <c r="J179" s="31">
        <f t="shared" si="35"/>
        <v>0</v>
      </c>
      <c r="K179" s="31">
        <f t="shared" si="35"/>
        <v>0</v>
      </c>
      <c r="L179" s="31">
        <f t="shared" si="35"/>
        <v>0</v>
      </c>
      <c r="M179" s="31">
        <f t="shared" si="35"/>
        <v>0</v>
      </c>
      <c r="N179" s="31">
        <f t="shared" si="35"/>
        <v>0</v>
      </c>
      <c r="O179" s="31">
        <f t="shared" si="35"/>
        <v>0</v>
      </c>
      <c r="P179" s="31">
        <f t="shared" si="35"/>
        <v>0</v>
      </c>
      <c r="Q179" s="31">
        <f t="shared" si="35"/>
        <v>0</v>
      </c>
      <c r="R179" s="31">
        <f t="shared" si="35"/>
        <v>0</v>
      </c>
      <c r="S179" s="31">
        <f t="shared" si="35"/>
        <v>0</v>
      </c>
      <c r="T179" s="31">
        <f t="shared" si="35"/>
        <v>0</v>
      </c>
      <c r="U179" s="31">
        <f t="shared" si="35"/>
        <v>0</v>
      </c>
      <c r="V179" s="31">
        <f t="shared" si="35"/>
        <v>0</v>
      </c>
      <c r="W179" s="31">
        <f t="shared" si="35"/>
        <v>0</v>
      </c>
      <c r="X179" s="63">
        <f t="shared" si="35"/>
        <v>0</v>
      </c>
      <c r="Y179" s="160" t="e">
        <f>X179/G179*100</f>
        <v>#DIV/0!</v>
      </c>
      <c r="Z179" s="139">
        <f t="shared" si="33"/>
        <v>46.632</v>
      </c>
      <c r="AA179" s="162">
        <v>0</v>
      </c>
      <c r="AB179" s="182"/>
      <c r="AC179" s="182"/>
    </row>
    <row r="180" spans="1:29" ht="32.25" outlineLevel="6" thickBot="1">
      <c r="A180" s="108" t="s">
        <v>146</v>
      </c>
      <c r="B180" s="19">
        <v>951</v>
      </c>
      <c r="C180" s="11" t="s">
        <v>11</v>
      </c>
      <c r="D180" s="11" t="s">
        <v>147</v>
      </c>
      <c r="E180" s="11" t="s">
        <v>5</v>
      </c>
      <c r="F180" s="11"/>
      <c r="G180" s="12">
        <f t="shared" si="32"/>
        <v>0</v>
      </c>
      <c r="H180" s="32">
        <f t="shared" si="35"/>
        <v>0</v>
      </c>
      <c r="I180" s="32">
        <f t="shared" si="35"/>
        <v>0</v>
      </c>
      <c r="J180" s="32">
        <f t="shared" si="35"/>
        <v>0</v>
      </c>
      <c r="K180" s="32">
        <f t="shared" si="35"/>
        <v>0</v>
      </c>
      <c r="L180" s="32">
        <f t="shared" si="35"/>
        <v>0</v>
      </c>
      <c r="M180" s="32">
        <f t="shared" si="35"/>
        <v>0</v>
      </c>
      <c r="N180" s="32">
        <f t="shared" si="35"/>
        <v>0</v>
      </c>
      <c r="O180" s="32">
        <f t="shared" si="35"/>
        <v>0</v>
      </c>
      <c r="P180" s="32">
        <f t="shared" si="35"/>
        <v>0</v>
      </c>
      <c r="Q180" s="32">
        <f t="shared" si="35"/>
        <v>0</v>
      </c>
      <c r="R180" s="32">
        <f t="shared" si="35"/>
        <v>0</v>
      </c>
      <c r="S180" s="32">
        <f t="shared" si="35"/>
        <v>0</v>
      </c>
      <c r="T180" s="32">
        <f t="shared" si="35"/>
        <v>0</v>
      </c>
      <c r="U180" s="32">
        <f t="shared" si="35"/>
        <v>0</v>
      </c>
      <c r="V180" s="32">
        <f t="shared" si="35"/>
        <v>0</v>
      </c>
      <c r="W180" s="32">
        <f t="shared" si="35"/>
        <v>0</v>
      </c>
      <c r="X180" s="64">
        <f t="shared" si="35"/>
        <v>0</v>
      </c>
      <c r="Y180" s="160" t="e">
        <f>X180/G180*100</f>
        <v>#DIV/0!</v>
      </c>
      <c r="Z180" s="142">
        <f t="shared" si="33"/>
        <v>46.632</v>
      </c>
      <c r="AA180" s="162">
        <v>0</v>
      </c>
      <c r="AB180" s="182"/>
      <c r="AC180" s="182"/>
    </row>
    <row r="181" spans="1:29" ht="16.5" outlineLevel="6" thickBot="1">
      <c r="A181" s="90" t="s">
        <v>29</v>
      </c>
      <c r="B181" s="86">
        <v>951</v>
      </c>
      <c r="C181" s="87" t="s">
        <v>11</v>
      </c>
      <c r="D181" s="87" t="s">
        <v>155</v>
      </c>
      <c r="E181" s="87" t="s">
        <v>5</v>
      </c>
      <c r="F181" s="87"/>
      <c r="G181" s="16">
        <f t="shared" si="32"/>
        <v>0</v>
      </c>
      <c r="H181" s="26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44"/>
      <c r="X181" s="62">
        <v>0</v>
      </c>
      <c r="Y181" s="160" t="e">
        <f>X181/G181*100</f>
        <v>#DIV/0!</v>
      </c>
      <c r="Z181" s="141">
        <f t="shared" si="33"/>
        <v>46.632</v>
      </c>
      <c r="AA181" s="162">
        <v>0</v>
      </c>
      <c r="AB181" s="182"/>
      <c r="AC181" s="182"/>
    </row>
    <row r="182" spans="1:29" s="178" customFormat="1" ht="32.25" outlineLevel="6" thickBot="1">
      <c r="A182" s="169" t="s">
        <v>107</v>
      </c>
      <c r="B182" s="170">
        <v>951</v>
      </c>
      <c r="C182" s="171" t="s">
        <v>11</v>
      </c>
      <c r="D182" s="171" t="s">
        <v>155</v>
      </c>
      <c r="E182" s="171" t="s">
        <v>101</v>
      </c>
      <c r="F182" s="171"/>
      <c r="G182" s="179">
        <f t="shared" si="32"/>
        <v>0</v>
      </c>
      <c r="H182" s="173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5"/>
      <c r="Y182" s="176"/>
      <c r="Z182" s="172">
        <f t="shared" si="33"/>
        <v>46.632</v>
      </c>
      <c r="AA182" s="162">
        <v>0</v>
      </c>
      <c r="AB182" s="182"/>
      <c r="AC182" s="182"/>
    </row>
    <row r="183" spans="1:29" s="178" customFormat="1" ht="32.25" outlineLevel="6" thickBot="1">
      <c r="A183" s="169" t="s">
        <v>109</v>
      </c>
      <c r="B183" s="170">
        <v>951</v>
      </c>
      <c r="C183" s="171" t="s">
        <v>11</v>
      </c>
      <c r="D183" s="171" t="s">
        <v>155</v>
      </c>
      <c r="E183" s="171" t="s">
        <v>103</v>
      </c>
      <c r="F183" s="171"/>
      <c r="G183" s="179">
        <v>0</v>
      </c>
      <c r="H183" s="173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5"/>
      <c r="Y183" s="176"/>
      <c r="Z183" s="177">
        <v>46.632</v>
      </c>
      <c r="AA183" s="162">
        <v>0</v>
      </c>
      <c r="AB183" s="182"/>
      <c r="AC183" s="182"/>
    </row>
    <row r="184" spans="1:29" ht="19.5" outlineLevel="3" thickBot="1">
      <c r="A184" s="104" t="s">
        <v>53</v>
      </c>
      <c r="B184" s="18">
        <v>951</v>
      </c>
      <c r="C184" s="14" t="s">
        <v>52</v>
      </c>
      <c r="D184" s="14" t="s">
        <v>6</v>
      </c>
      <c r="E184" s="14" t="s">
        <v>5</v>
      </c>
      <c r="F184" s="14"/>
      <c r="G184" s="138">
        <f>G191+G208+G185</f>
        <v>12914.868999999999</v>
      </c>
      <c r="H184" s="138">
        <f aca="true" t="shared" si="36" ref="H184:Z184">H191+H208+H185</f>
        <v>0</v>
      </c>
      <c r="I184" s="138">
        <f t="shared" si="36"/>
        <v>0</v>
      </c>
      <c r="J184" s="138">
        <f t="shared" si="36"/>
        <v>0</v>
      </c>
      <c r="K184" s="138">
        <f t="shared" si="36"/>
        <v>0</v>
      </c>
      <c r="L184" s="138">
        <f t="shared" si="36"/>
        <v>0</v>
      </c>
      <c r="M184" s="138">
        <f t="shared" si="36"/>
        <v>0</v>
      </c>
      <c r="N184" s="138">
        <f t="shared" si="36"/>
        <v>0</v>
      </c>
      <c r="O184" s="138">
        <f t="shared" si="36"/>
        <v>0</v>
      </c>
      <c r="P184" s="138">
        <f t="shared" si="36"/>
        <v>0</v>
      </c>
      <c r="Q184" s="138">
        <f t="shared" si="36"/>
        <v>0</v>
      </c>
      <c r="R184" s="138">
        <f t="shared" si="36"/>
        <v>0</v>
      </c>
      <c r="S184" s="138">
        <f t="shared" si="36"/>
        <v>0</v>
      </c>
      <c r="T184" s="138">
        <f t="shared" si="36"/>
        <v>0</v>
      </c>
      <c r="U184" s="138">
        <f t="shared" si="36"/>
        <v>0</v>
      </c>
      <c r="V184" s="138">
        <f t="shared" si="36"/>
        <v>0</v>
      </c>
      <c r="W184" s="138">
        <f t="shared" si="36"/>
        <v>0</v>
      </c>
      <c r="X184" s="138">
        <f t="shared" si="36"/>
        <v>8612.7994</v>
      </c>
      <c r="Y184" s="138">
        <f t="shared" si="36"/>
        <v>11692.589615794814</v>
      </c>
      <c r="Z184" s="138">
        <f t="shared" si="36"/>
        <v>10670.34486</v>
      </c>
      <c r="AA184" s="162">
        <f t="shared" si="25"/>
        <v>82.62062015495472</v>
      </c>
      <c r="AB184" s="182"/>
      <c r="AC184" s="182"/>
    </row>
    <row r="185" spans="1:29" ht="16.5" outlineLevel="3" thickBot="1">
      <c r="A185" s="76" t="s">
        <v>319</v>
      </c>
      <c r="B185" s="19">
        <v>951</v>
      </c>
      <c r="C185" s="9" t="s">
        <v>321</v>
      </c>
      <c r="D185" s="9" t="s">
        <v>6</v>
      </c>
      <c r="E185" s="9" t="s">
        <v>5</v>
      </c>
      <c r="F185" s="9"/>
      <c r="G185" s="139">
        <f>G186</f>
        <v>400.96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63"/>
      <c r="Y185" s="160"/>
      <c r="Z185" s="139">
        <f>Z186</f>
        <v>48</v>
      </c>
      <c r="AA185" s="162">
        <f t="shared" si="25"/>
        <v>11.97126895450918</v>
      </c>
      <c r="AB185" s="182"/>
      <c r="AC185" s="182"/>
    </row>
    <row r="186" spans="1:29" ht="32.25" outlineLevel="3" thickBot="1">
      <c r="A186" s="108" t="s">
        <v>144</v>
      </c>
      <c r="B186" s="19">
        <v>951</v>
      </c>
      <c r="C186" s="9" t="s">
        <v>321</v>
      </c>
      <c r="D186" s="9" t="s">
        <v>145</v>
      </c>
      <c r="E186" s="9" t="s">
        <v>5</v>
      </c>
      <c r="F186" s="9"/>
      <c r="G186" s="139">
        <f>G187</f>
        <v>400.96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63"/>
      <c r="Y186" s="160"/>
      <c r="Z186" s="139">
        <f>Z187</f>
        <v>48</v>
      </c>
      <c r="AA186" s="162">
        <f t="shared" si="25"/>
        <v>11.97126895450918</v>
      </c>
      <c r="AB186" s="182"/>
      <c r="AC186" s="182"/>
    </row>
    <row r="187" spans="1:29" ht="32.25" outlineLevel="3" thickBot="1">
      <c r="A187" s="108" t="s">
        <v>146</v>
      </c>
      <c r="B187" s="19">
        <v>951</v>
      </c>
      <c r="C187" s="9" t="s">
        <v>321</v>
      </c>
      <c r="D187" s="9" t="s">
        <v>147</v>
      </c>
      <c r="E187" s="9" t="s">
        <v>5</v>
      </c>
      <c r="F187" s="9"/>
      <c r="G187" s="139">
        <f>G188</f>
        <v>400.96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63"/>
      <c r="Y187" s="160"/>
      <c r="Z187" s="139">
        <f>Z188</f>
        <v>48</v>
      </c>
      <c r="AA187" s="162">
        <f t="shared" si="25"/>
        <v>11.97126895450918</v>
      </c>
      <c r="AB187" s="182"/>
      <c r="AC187" s="182"/>
    </row>
    <row r="188" spans="1:29" ht="48" outlineLevel="3" thickBot="1">
      <c r="A188" s="110" t="s">
        <v>320</v>
      </c>
      <c r="B188" s="86">
        <v>951</v>
      </c>
      <c r="C188" s="87" t="s">
        <v>321</v>
      </c>
      <c r="D188" s="87" t="s">
        <v>322</v>
      </c>
      <c r="E188" s="87" t="s">
        <v>5</v>
      </c>
      <c r="F188" s="87"/>
      <c r="G188" s="141">
        <f>G189</f>
        <v>400.96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63"/>
      <c r="Y188" s="160"/>
      <c r="Z188" s="141">
        <f>Z189</f>
        <v>48</v>
      </c>
      <c r="AA188" s="162">
        <f t="shared" si="25"/>
        <v>11.97126895450918</v>
      </c>
      <c r="AB188" s="182"/>
      <c r="AC188" s="182"/>
    </row>
    <row r="189" spans="1:29" ht="32.25" outlineLevel="3" thickBot="1">
      <c r="A189" s="5" t="s">
        <v>107</v>
      </c>
      <c r="B189" s="21">
        <v>951</v>
      </c>
      <c r="C189" s="6" t="s">
        <v>321</v>
      </c>
      <c r="D189" s="6" t="s">
        <v>322</v>
      </c>
      <c r="E189" s="6" t="s">
        <v>101</v>
      </c>
      <c r="F189" s="6"/>
      <c r="G189" s="145">
        <f>G190</f>
        <v>400.96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3"/>
      <c r="Y189" s="160"/>
      <c r="Z189" s="145">
        <f>Z190</f>
        <v>48</v>
      </c>
      <c r="AA189" s="162">
        <f t="shared" si="25"/>
        <v>11.97126895450918</v>
      </c>
      <c r="AB189" s="182"/>
      <c r="AC189" s="182"/>
    </row>
    <row r="190" spans="1:29" ht="32.25" outlineLevel="3" thickBot="1">
      <c r="A190" s="84" t="s">
        <v>109</v>
      </c>
      <c r="B190" s="88">
        <v>951</v>
      </c>
      <c r="C190" s="89" t="s">
        <v>321</v>
      </c>
      <c r="D190" s="89" t="s">
        <v>322</v>
      </c>
      <c r="E190" s="89" t="s">
        <v>103</v>
      </c>
      <c r="F190" s="89"/>
      <c r="G190" s="140">
        <v>400.96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3"/>
      <c r="Y190" s="160"/>
      <c r="Z190" s="165">
        <v>48</v>
      </c>
      <c r="AA190" s="162">
        <f t="shared" si="25"/>
        <v>11.97126895450918</v>
      </c>
      <c r="AB190" s="182"/>
      <c r="AC190" s="182"/>
    </row>
    <row r="191" spans="1:29" ht="18.75" customHeight="1" outlineLevel="4" thickBot="1">
      <c r="A191" s="108" t="s">
        <v>180</v>
      </c>
      <c r="B191" s="19">
        <v>951</v>
      </c>
      <c r="C191" s="9" t="s">
        <v>58</v>
      </c>
      <c r="D191" s="9" t="s">
        <v>6</v>
      </c>
      <c r="E191" s="9" t="s">
        <v>5</v>
      </c>
      <c r="F191" s="9"/>
      <c r="G191" s="10">
        <f>G192+G204</f>
        <v>11700</v>
      </c>
      <c r="H191" s="32">
        <f aca="true" t="shared" si="37" ref="H191:X191">H192</f>
        <v>0</v>
      </c>
      <c r="I191" s="32">
        <f t="shared" si="37"/>
        <v>0</v>
      </c>
      <c r="J191" s="32">
        <f t="shared" si="37"/>
        <v>0</v>
      </c>
      <c r="K191" s="32">
        <f t="shared" si="37"/>
        <v>0</v>
      </c>
      <c r="L191" s="32">
        <f t="shared" si="37"/>
        <v>0</v>
      </c>
      <c r="M191" s="32">
        <f t="shared" si="37"/>
        <v>0</v>
      </c>
      <c r="N191" s="32">
        <f t="shared" si="37"/>
        <v>0</v>
      </c>
      <c r="O191" s="32">
        <f t="shared" si="37"/>
        <v>0</v>
      </c>
      <c r="P191" s="32">
        <f t="shared" si="37"/>
        <v>0</v>
      </c>
      <c r="Q191" s="32">
        <f t="shared" si="37"/>
        <v>0</v>
      </c>
      <c r="R191" s="32">
        <f t="shared" si="37"/>
        <v>0</v>
      </c>
      <c r="S191" s="32">
        <f t="shared" si="37"/>
        <v>0</v>
      </c>
      <c r="T191" s="32">
        <f t="shared" si="37"/>
        <v>0</v>
      </c>
      <c r="U191" s="32">
        <f t="shared" si="37"/>
        <v>0</v>
      </c>
      <c r="V191" s="32">
        <f t="shared" si="37"/>
        <v>0</v>
      </c>
      <c r="W191" s="32">
        <f t="shared" si="37"/>
        <v>0</v>
      </c>
      <c r="X191" s="64">
        <f t="shared" si="37"/>
        <v>2675.999</v>
      </c>
      <c r="Y191" s="160">
        <f>X191/G191*100</f>
        <v>22.87178632478632</v>
      </c>
      <c r="Z191" s="139">
        <f>Z192+Z204</f>
        <v>9809.39986</v>
      </c>
      <c r="AA191" s="162">
        <f t="shared" si="25"/>
        <v>83.84102444444444</v>
      </c>
      <c r="AB191" s="182"/>
      <c r="AC191" s="182"/>
    </row>
    <row r="192" spans="1:29" ht="32.25" outlineLevel="5" thickBot="1">
      <c r="A192" s="8" t="s">
        <v>345</v>
      </c>
      <c r="B192" s="19">
        <v>951</v>
      </c>
      <c r="C192" s="11" t="s">
        <v>58</v>
      </c>
      <c r="D192" s="11" t="s">
        <v>181</v>
      </c>
      <c r="E192" s="11" t="s">
        <v>5</v>
      </c>
      <c r="F192" s="11"/>
      <c r="G192" s="12">
        <f>G193+G201+G196+G199</f>
        <v>11700</v>
      </c>
      <c r="H192" s="26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44"/>
      <c r="X192" s="62">
        <v>2675.999</v>
      </c>
      <c r="Y192" s="160">
        <f>X192/G192*100</f>
        <v>22.87178632478632</v>
      </c>
      <c r="Z192" s="142">
        <f>Z193+Z201+Z196+Z199</f>
        <v>9809.39986</v>
      </c>
      <c r="AA192" s="162">
        <f t="shared" si="25"/>
        <v>83.84102444444444</v>
      </c>
      <c r="AB192" s="182"/>
      <c r="AC192" s="182"/>
    </row>
    <row r="193" spans="1:29" ht="63.75" outlineLevel="5" thickBot="1">
      <c r="A193" s="90" t="s">
        <v>182</v>
      </c>
      <c r="B193" s="86">
        <v>951</v>
      </c>
      <c r="C193" s="87" t="s">
        <v>58</v>
      </c>
      <c r="D193" s="87" t="s">
        <v>183</v>
      </c>
      <c r="E193" s="87" t="s">
        <v>5</v>
      </c>
      <c r="F193" s="87"/>
      <c r="G193" s="16">
        <f>G194</f>
        <v>1311.734</v>
      </c>
      <c r="H193" s="5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2"/>
      <c r="Y193" s="160"/>
      <c r="Z193" s="141">
        <f>Z194</f>
        <v>1311.73386</v>
      </c>
      <c r="AA193" s="162">
        <f t="shared" si="25"/>
        <v>99.99998932710443</v>
      </c>
      <c r="AB193" s="182"/>
      <c r="AC193" s="182"/>
    </row>
    <row r="194" spans="1:29" ht="32.25" customHeight="1" outlineLevel="6" thickBot="1">
      <c r="A194" s="5" t="s">
        <v>107</v>
      </c>
      <c r="B194" s="21">
        <v>951</v>
      </c>
      <c r="C194" s="6" t="s">
        <v>58</v>
      </c>
      <c r="D194" s="6" t="s">
        <v>183</v>
      </c>
      <c r="E194" s="6" t="s">
        <v>101</v>
      </c>
      <c r="F194" s="6"/>
      <c r="G194" s="7">
        <f>G195</f>
        <v>1311.734</v>
      </c>
      <c r="H194" s="32">
        <f aca="true" t="shared" si="38" ref="H194:X194">H195</f>
        <v>0</v>
      </c>
      <c r="I194" s="32">
        <f t="shared" si="38"/>
        <v>0</v>
      </c>
      <c r="J194" s="32">
        <f t="shared" si="38"/>
        <v>0</v>
      </c>
      <c r="K194" s="32">
        <f t="shared" si="38"/>
        <v>0</v>
      </c>
      <c r="L194" s="32">
        <f t="shared" si="38"/>
        <v>0</v>
      </c>
      <c r="M194" s="32">
        <f t="shared" si="38"/>
        <v>0</v>
      </c>
      <c r="N194" s="32">
        <f t="shared" si="38"/>
        <v>0</v>
      </c>
      <c r="O194" s="32">
        <f t="shared" si="38"/>
        <v>0</v>
      </c>
      <c r="P194" s="32">
        <f t="shared" si="38"/>
        <v>0</v>
      </c>
      <c r="Q194" s="32">
        <f t="shared" si="38"/>
        <v>0</v>
      </c>
      <c r="R194" s="32">
        <f t="shared" si="38"/>
        <v>0</v>
      </c>
      <c r="S194" s="32">
        <f t="shared" si="38"/>
        <v>0</v>
      </c>
      <c r="T194" s="32">
        <f t="shared" si="38"/>
        <v>0</v>
      </c>
      <c r="U194" s="32">
        <f t="shared" si="38"/>
        <v>0</v>
      </c>
      <c r="V194" s="32">
        <f t="shared" si="38"/>
        <v>0</v>
      </c>
      <c r="W194" s="32">
        <f t="shared" si="38"/>
        <v>0</v>
      </c>
      <c r="X194" s="64">
        <f t="shared" si="38"/>
        <v>5936.8004</v>
      </c>
      <c r="Y194" s="160">
        <f>X194/G194*100</f>
        <v>452.59179071366606</v>
      </c>
      <c r="Z194" s="145">
        <f>Z195</f>
        <v>1311.73386</v>
      </c>
      <c r="AA194" s="162">
        <f t="shared" si="25"/>
        <v>99.99998932710443</v>
      </c>
      <c r="AB194" s="182"/>
      <c r="AC194" s="182"/>
    </row>
    <row r="195" spans="1:29" ht="32.25" outlineLevel="4" thickBot="1">
      <c r="A195" s="84" t="s">
        <v>109</v>
      </c>
      <c r="B195" s="88">
        <v>951</v>
      </c>
      <c r="C195" s="89" t="s">
        <v>58</v>
      </c>
      <c r="D195" s="89" t="s">
        <v>183</v>
      </c>
      <c r="E195" s="89" t="s">
        <v>103</v>
      </c>
      <c r="F195" s="89"/>
      <c r="G195" s="94">
        <v>1311.734</v>
      </c>
      <c r="H195" s="34">
        <f aca="true" t="shared" si="39" ref="H195:X195">H208</f>
        <v>0</v>
      </c>
      <c r="I195" s="34">
        <f t="shared" si="39"/>
        <v>0</v>
      </c>
      <c r="J195" s="34">
        <f t="shared" si="39"/>
        <v>0</v>
      </c>
      <c r="K195" s="34">
        <f t="shared" si="39"/>
        <v>0</v>
      </c>
      <c r="L195" s="34">
        <f t="shared" si="39"/>
        <v>0</v>
      </c>
      <c r="M195" s="34">
        <f t="shared" si="39"/>
        <v>0</v>
      </c>
      <c r="N195" s="34">
        <f t="shared" si="39"/>
        <v>0</v>
      </c>
      <c r="O195" s="34">
        <f t="shared" si="39"/>
        <v>0</v>
      </c>
      <c r="P195" s="34">
        <f t="shared" si="39"/>
        <v>0</v>
      </c>
      <c r="Q195" s="34">
        <f t="shared" si="39"/>
        <v>0</v>
      </c>
      <c r="R195" s="34">
        <f t="shared" si="39"/>
        <v>0</v>
      </c>
      <c r="S195" s="34">
        <f t="shared" si="39"/>
        <v>0</v>
      </c>
      <c r="T195" s="34">
        <f t="shared" si="39"/>
        <v>0</v>
      </c>
      <c r="U195" s="34">
        <f t="shared" si="39"/>
        <v>0</v>
      </c>
      <c r="V195" s="34">
        <f t="shared" si="39"/>
        <v>0</v>
      </c>
      <c r="W195" s="34">
        <f t="shared" si="39"/>
        <v>0</v>
      </c>
      <c r="X195" s="65">
        <f t="shared" si="39"/>
        <v>5936.8004</v>
      </c>
      <c r="Y195" s="160">
        <f>X195/G195*100</f>
        <v>452.59179071366606</v>
      </c>
      <c r="Z195" s="165">
        <v>1311.73386</v>
      </c>
      <c r="AA195" s="162">
        <f t="shared" si="25"/>
        <v>99.99998932710443</v>
      </c>
      <c r="AB195" s="182"/>
      <c r="AC195" s="182"/>
    </row>
    <row r="196" spans="1:29" ht="63.75" outlineLevel="4" thickBot="1">
      <c r="A196" s="90" t="s">
        <v>334</v>
      </c>
      <c r="B196" s="86">
        <v>951</v>
      </c>
      <c r="C196" s="87" t="s">
        <v>58</v>
      </c>
      <c r="D196" s="87" t="s">
        <v>336</v>
      </c>
      <c r="E196" s="87" t="s">
        <v>5</v>
      </c>
      <c r="F196" s="87"/>
      <c r="G196" s="141">
        <f>G197</f>
        <v>4672.386</v>
      </c>
      <c r="H196" s="5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8"/>
      <c r="Y196" s="160"/>
      <c r="Z196" s="141">
        <f>Z197</f>
        <v>3655.958</v>
      </c>
      <c r="AA196" s="162">
        <f t="shared" si="25"/>
        <v>78.24606100608982</v>
      </c>
      <c r="AB196" s="182"/>
      <c r="AC196" s="182"/>
    </row>
    <row r="197" spans="1:29" ht="32.25" outlineLevel="4" thickBot="1">
      <c r="A197" s="5" t="s">
        <v>107</v>
      </c>
      <c r="B197" s="21">
        <v>951</v>
      </c>
      <c r="C197" s="6" t="s">
        <v>58</v>
      </c>
      <c r="D197" s="6" t="s">
        <v>336</v>
      </c>
      <c r="E197" s="6" t="s">
        <v>101</v>
      </c>
      <c r="F197" s="6"/>
      <c r="G197" s="145">
        <f>G198</f>
        <v>4672.386</v>
      </c>
      <c r="H197" s="5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8"/>
      <c r="Y197" s="160"/>
      <c r="Z197" s="145">
        <f>Z198</f>
        <v>3655.958</v>
      </c>
      <c r="AA197" s="162">
        <f t="shared" si="25"/>
        <v>78.24606100608982</v>
      </c>
      <c r="AB197" s="182"/>
      <c r="AC197" s="182"/>
    </row>
    <row r="198" spans="1:29" ht="32.25" outlineLevel="4" thickBot="1">
      <c r="A198" s="84" t="s">
        <v>109</v>
      </c>
      <c r="B198" s="88">
        <v>951</v>
      </c>
      <c r="C198" s="89" t="s">
        <v>58</v>
      </c>
      <c r="D198" s="89" t="s">
        <v>336</v>
      </c>
      <c r="E198" s="89" t="s">
        <v>103</v>
      </c>
      <c r="F198" s="89"/>
      <c r="G198" s="140">
        <v>4672.386</v>
      </c>
      <c r="H198" s="5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8"/>
      <c r="Y198" s="160"/>
      <c r="Z198" s="165">
        <v>3655.958</v>
      </c>
      <c r="AA198" s="162">
        <f t="shared" si="25"/>
        <v>78.24606100608982</v>
      </c>
      <c r="AB198" s="182"/>
      <c r="AC198" s="182"/>
    </row>
    <row r="199" spans="1:29" ht="63.75" outlineLevel="4" thickBot="1">
      <c r="A199" s="90" t="s">
        <v>335</v>
      </c>
      <c r="B199" s="86">
        <v>951</v>
      </c>
      <c r="C199" s="87" t="s">
        <v>58</v>
      </c>
      <c r="D199" s="87" t="s">
        <v>337</v>
      </c>
      <c r="E199" s="87" t="s">
        <v>5</v>
      </c>
      <c r="F199" s="87"/>
      <c r="G199" s="141">
        <f>G200</f>
        <v>5715.88</v>
      </c>
      <c r="H199" s="5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8"/>
      <c r="Y199" s="160"/>
      <c r="Z199" s="141">
        <f>Z200</f>
        <v>4841.708</v>
      </c>
      <c r="AA199" s="162">
        <f t="shared" si="25"/>
        <v>84.70625695430975</v>
      </c>
      <c r="AB199" s="182"/>
      <c r="AC199" s="182"/>
    </row>
    <row r="200" spans="1:29" ht="16.5" outlineLevel="4" thickBot="1">
      <c r="A200" s="84" t="s">
        <v>127</v>
      </c>
      <c r="B200" s="88">
        <v>951</v>
      </c>
      <c r="C200" s="89" t="s">
        <v>58</v>
      </c>
      <c r="D200" s="89" t="s">
        <v>337</v>
      </c>
      <c r="E200" s="89" t="s">
        <v>126</v>
      </c>
      <c r="F200" s="89"/>
      <c r="G200" s="140">
        <v>5715.88</v>
      </c>
      <c r="H200" s="5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8"/>
      <c r="Y200" s="160"/>
      <c r="Z200" s="165">
        <v>4841.708</v>
      </c>
      <c r="AA200" s="162">
        <f t="shared" si="25"/>
        <v>84.70625695430975</v>
      </c>
      <c r="AB200" s="182"/>
      <c r="AC200" s="182"/>
    </row>
    <row r="201" spans="1:29" ht="32.25" outlineLevel="4" thickBot="1">
      <c r="A201" s="144" t="s">
        <v>309</v>
      </c>
      <c r="B201" s="86">
        <v>951</v>
      </c>
      <c r="C201" s="87" t="s">
        <v>58</v>
      </c>
      <c r="D201" s="87" t="s">
        <v>310</v>
      </c>
      <c r="E201" s="87" t="s">
        <v>5</v>
      </c>
      <c r="F201" s="87"/>
      <c r="G201" s="141">
        <f>G202</f>
        <v>0</v>
      </c>
      <c r="H201" s="5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8"/>
      <c r="Y201" s="160"/>
      <c r="Z201" s="141">
        <f>Z202</f>
        <v>0</v>
      </c>
      <c r="AA201" s="162">
        <v>0</v>
      </c>
      <c r="AB201" s="182"/>
      <c r="AC201" s="182"/>
    </row>
    <row r="202" spans="1:29" ht="32.25" outlineLevel="4" thickBot="1">
      <c r="A202" s="5" t="s">
        <v>107</v>
      </c>
      <c r="B202" s="21">
        <v>951</v>
      </c>
      <c r="C202" s="6" t="s">
        <v>58</v>
      </c>
      <c r="D202" s="6" t="s">
        <v>310</v>
      </c>
      <c r="E202" s="6" t="s">
        <v>101</v>
      </c>
      <c r="F202" s="6"/>
      <c r="G202" s="145">
        <f>G203</f>
        <v>0</v>
      </c>
      <c r="H202" s="5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8"/>
      <c r="Y202" s="160"/>
      <c r="Z202" s="145">
        <f>Z203</f>
        <v>0</v>
      </c>
      <c r="AA202" s="162">
        <v>0</v>
      </c>
      <c r="AB202" s="182"/>
      <c r="AC202" s="182"/>
    </row>
    <row r="203" spans="1:29" ht="32.25" outlineLevel="4" thickBot="1">
      <c r="A203" s="84" t="s">
        <v>109</v>
      </c>
      <c r="B203" s="88">
        <v>951</v>
      </c>
      <c r="C203" s="89" t="s">
        <v>58</v>
      </c>
      <c r="D203" s="89" t="s">
        <v>310</v>
      </c>
      <c r="E203" s="89" t="s">
        <v>103</v>
      </c>
      <c r="F203" s="89"/>
      <c r="G203" s="140">
        <v>0</v>
      </c>
      <c r="H203" s="5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8"/>
      <c r="Y203" s="160"/>
      <c r="Z203" s="165">
        <v>0</v>
      </c>
      <c r="AA203" s="162">
        <v>0</v>
      </c>
      <c r="AB203" s="182"/>
      <c r="AC203" s="182"/>
    </row>
    <row r="204" spans="1:29" ht="32.25" outlineLevel="4" thickBot="1">
      <c r="A204" s="8" t="s">
        <v>346</v>
      </c>
      <c r="B204" s="19">
        <v>951</v>
      </c>
      <c r="C204" s="9" t="s">
        <v>58</v>
      </c>
      <c r="D204" s="9" t="s">
        <v>191</v>
      </c>
      <c r="E204" s="9" t="s">
        <v>5</v>
      </c>
      <c r="F204" s="9"/>
      <c r="G204" s="139">
        <f>G205</f>
        <v>0</v>
      </c>
      <c r="H204" s="5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8"/>
      <c r="Y204" s="160"/>
      <c r="Z204" s="139">
        <f>Z205</f>
        <v>0</v>
      </c>
      <c r="AA204" s="162">
        <v>0</v>
      </c>
      <c r="AB204" s="182"/>
      <c r="AC204" s="182"/>
    </row>
    <row r="205" spans="1:29" ht="95.25" outlineLevel="4" thickBot="1">
      <c r="A205" s="144" t="s">
        <v>307</v>
      </c>
      <c r="B205" s="86">
        <v>951</v>
      </c>
      <c r="C205" s="87" t="s">
        <v>58</v>
      </c>
      <c r="D205" s="87" t="s">
        <v>308</v>
      </c>
      <c r="E205" s="87" t="s">
        <v>5</v>
      </c>
      <c r="F205" s="87"/>
      <c r="G205" s="141">
        <f>G206</f>
        <v>0</v>
      </c>
      <c r="H205" s="5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8"/>
      <c r="Y205" s="160"/>
      <c r="Z205" s="141">
        <f>Z206</f>
        <v>0</v>
      </c>
      <c r="AA205" s="162">
        <v>0</v>
      </c>
      <c r="AB205" s="182"/>
      <c r="AC205" s="182"/>
    </row>
    <row r="206" spans="1:29" ht="32.25" outlineLevel="4" thickBot="1">
      <c r="A206" s="5" t="s">
        <v>107</v>
      </c>
      <c r="B206" s="21">
        <v>951</v>
      </c>
      <c r="C206" s="6" t="s">
        <v>58</v>
      </c>
      <c r="D206" s="6" t="s">
        <v>308</v>
      </c>
      <c r="E206" s="6" t="s">
        <v>101</v>
      </c>
      <c r="F206" s="6"/>
      <c r="G206" s="145">
        <f>G207</f>
        <v>0</v>
      </c>
      <c r="H206" s="5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8"/>
      <c r="Y206" s="160"/>
      <c r="Z206" s="145">
        <f>Z207</f>
        <v>0</v>
      </c>
      <c r="AA206" s="162">
        <v>0</v>
      </c>
      <c r="AB206" s="182"/>
      <c r="AC206" s="182"/>
    </row>
    <row r="207" spans="1:29" ht="32.25" outlineLevel="4" thickBot="1">
      <c r="A207" s="84" t="s">
        <v>109</v>
      </c>
      <c r="B207" s="88">
        <v>951</v>
      </c>
      <c r="C207" s="89" t="s">
        <v>58</v>
      </c>
      <c r="D207" s="89" t="s">
        <v>308</v>
      </c>
      <c r="E207" s="89" t="s">
        <v>103</v>
      </c>
      <c r="F207" s="89"/>
      <c r="G207" s="140">
        <v>0</v>
      </c>
      <c r="H207" s="5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8"/>
      <c r="Y207" s="160"/>
      <c r="Z207" s="165">
        <v>0</v>
      </c>
      <c r="AA207" s="162">
        <v>0</v>
      </c>
      <c r="AB207" s="182"/>
      <c r="AC207" s="182"/>
    </row>
    <row r="208" spans="1:29" ht="16.5" outlineLevel="5" thickBot="1">
      <c r="A208" s="8" t="s">
        <v>33</v>
      </c>
      <c r="B208" s="19">
        <v>951</v>
      </c>
      <c r="C208" s="9" t="s">
        <v>12</v>
      </c>
      <c r="D208" s="9" t="s">
        <v>6</v>
      </c>
      <c r="E208" s="9" t="s">
        <v>5</v>
      </c>
      <c r="F208" s="9"/>
      <c r="G208" s="139">
        <f>G209+G214</f>
        <v>813.909</v>
      </c>
      <c r="H208" s="139">
        <f aca="true" t="shared" si="40" ref="H208:Z208">H209+H214</f>
        <v>0</v>
      </c>
      <c r="I208" s="139">
        <f t="shared" si="40"/>
        <v>0</v>
      </c>
      <c r="J208" s="139">
        <f t="shared" si="40"/>
        <v>0</v>
      </c>
      <c r="K208" s="139">
        <f t="shared" si="40"/>
        <v>0</v>
      </c>
      <c r="L208" s="139">
        <f t="shared" si="40"/>
        <v>0</v>
      </c>
      <c r="M208" s="139">
        <f t="shared" si="40"/>
        <v>0</v>
      </c>
      <c r="N208" s="139">
        <f t="shared" si="40"/>
        <v>0</v>
      </c>
      <c r="O208" s="139">
        <f t="shared" si="40"/>
        <v>0</v>
      </c>
      <c r="P208" s="139">
        <f t="shared" si="40"/>
        <v>0</v>
      </c>
      <c r="Q208" s="139">
        <f t="shared" si="40"/>
        <v>0</v>
      </c>
      <c r="R208" s="139">
        <f t="shared" si="40"/>
        <v>0</v>
      </c>
      <c r="S208" s="139">
        <f t="shared" si="40"/>
        <v>0</v>
      </c>
      <c r="T208" s="139">
        <f t="shared" si="40"/>
        <v>0</v>
      </c>
      <c r="U208" s="139">
        <f t="shared" si="40"/>
        <v>0</v>
      </c>
      <c r="V208" s="139">
        <f t="shared" si="40"/>
        <v>0</v>
      </c>
      <c r="W208" s="139">
        <f t="shared" si="40"/>
        <v>0</v>
      </c>
      <c r="X208" s="139">
        <f t="shared" si="40"/>
        <v>5936.8004</v>
      </c>
      <c r="Y208" s="139">
        <f t="shared" si="40"/>
        <v>11669.717829470028</v>
      </c>
      <c r="Z208" s="139">
        <f t="shared" si="40"/>
        <v>812.9449999999999</v>
      </c>
      <c r="AA208" s="162">
        <f>Z208/G208*100</f>
        <v>99.88155924065221</v>
      </c>
      <c r="AB208" s="182"/>
      <c r="AC208" s="182"/>
    </row>
    <row r="209" spans="1:29" ht="32.25" outlineLevel="5" thickBot="1">
      <c r="A209" s="108" t="s">
        <v>144</v>
      </c>
      <c r="B209" s="19">
        <v>951</v>
      </c>
      <c r="C209" s="9" t="s">
        <v>12</v>
      </c>
      <c r="D209" s="9" t="s">
        <v>145</v>
      </c>
      <c r="E209" s="9" t="s">
        <v>5</v>
      </c>
      <c r="F209" s="9"/>
      <c r="G209" s="139">
        <f>G210</f>
        <v>400</v>
      </c>
      <c r="H209" s="2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4"/>
      <c r="X209" s="62"/>
      <c r="Y209" s="160"/>
      <c r="Z209" s="139">
        <f>Z210</f>
        <v>399.037</v>
      </c>
      <c r="AA209" s="162">
        <f>Z209/G209*100</f>
        <v>99.75925</v>
      </c>
      <c r="AB209" s="182"/>
      <c r="AC209" s="182"/>
    </row>
    <row r="210" spans="1:29" ht="32.25" outlineLevel="5" thickBot="1">
      <c r="A210" s="108" t="s">
        <v>146</v>
      </c>
      <c r="B210" s="19">
        <v>951</v>
      </c>
      <c r="C210" s="9" t="s">
        <v>12</v>
      </c>
      <c r="D210" s="9" t="s">
        <v>147</v>
      </c>
      <c r="E210" s="9" t="s">
        <v>5</v>
      </c>
      <c r="F210" s="9"/>
      <c r="G210" s="139">
        <f>G211</f>
        <v>400</v>
      </c>
      <c r="H210" s="31">
        <f aca="true" t="shared" si="41" ref="H210:X210">H211</f>
        <v>0</v>
      </c>
      <c r="I210" s="31">
        <f t="shared" si="41"/>
        <v>0</v>
      </c>
      <c r="J210" s="31">
        <f t="shared" si="41"/>
        <v>0</v>
      </c>
      <c r="K210" s="31">
        <f t="shared" si="41"/>
        <v>0</v>
      </c>
      <c r="L210" s="31">
        <f t="shared" si="41"/>
        <v>0</v>
      </c>
      <c r="M210" s="31">
        <f t="shared" si="41"/>
        <v>0</v>
      </c>
      <c r="N210" s="31">
        <f t="shared" si="41"/>
        <v>0</v>
      </c>
      <c r="O210" s="31">
        <f t="shared" si="41"/>
        <v>0</v>
      </c>
      <c r="P210" s="31">
        <f t="shared" si="41"/>
        <v>0</v>
      </c>
      <c r="Q210" s="31">
        <f t="shared" si="41"/>
        <v>0</v>
      </c>
      <c r="R210" s="31">
        <f t="shared" si="41"/>
        <v>0</v>
      </c>
      <c r="S210" s="31">
        <f t="shared" si="41"/>
        <v>0</v>
      </c>
      <c r="T210" s="31">
        <f t="shared" si="41"/>
        <v>0</v>
      </c>
      <c r="U210" s="31">
        <f t="shared" si="41"/>
        <v>0</v>
      </c>
      <c r="V210" s="31">
        <f t="shared" si="41"/>
        <v>0</v>
      </c>
      <c r="W210" s="31">
        <f t="shared" si="41"/>
        <v>0</v>
      </c>
      <c r="X210" s="63">
        <f t="shared" si="41"/>
        <v>2639.87191</v>
      </c>
      <c r="Y210" s="160">
        <f>X210/G210*100</f>
        <v>659.9679775</v>
      </c>
      <c r="Z210" s="139">
        <f>Z211</f>
        <v>399.037</v>
      </c>
      <c r="AA210" s="162">
        <f>Z210/G210*100</f>
        <v>99.75925</v>
      </c>
      <c r="AB210" s="182"/>
      <c r="AC210" s="182"/>
    </row>
    <row r="211" spans="1:29" ht="48" outlineLevel="5" thickBot="1">
      <c r="A211" s="110" t="s">
        <v>184</v>
      </c>
      <c r="B211" s="86">
        <v>951</v>
      </c>
      <c r="C211" s="103" t="s">
        <v>12</v>
      </c>
      <c r="D211" s="103" t="s">
        <v>185</v>
      </c>
      <c r="E211" s="103" t="s">
        <v>5</v>
      </c>
      <c r="F211" s="103"/>
      <c r="G211" s="147">
        <f>G212</f>
        <v>400</v>
      </c>
      <c r="H211" s="26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44"/>
      <c r="X211" s="62">
        <v>2639.87191</v>
      </c>
      <c r="Y211" s="160">
        <f>X211/G211*100</f>
        <v>659.9679775</v>
      </c>
      <c r="Z211" s="147">
        <f>Z212</f>
        <v>399.037</v>
      </c>
      <c r="AA211" s="162">
        <f>Z211/G211*100</f>
        <v>99.75925</v>
      </c>
      <c r="AB211" s="182"/>
      <c r="AC211" s="182"/>
    </row>
    <row r="212" spans="1:29" ht="32.25" outlineLevel="5" thickBot="1">
      <c r="A212" s="5" t="s">
        <v>107</v>
      </c>
      <c r="B212" s="21">
        <v>951</v>
      </c>
      <c r="C212" s="6" t="s">
        <v>12</v>
      </c>
      <c r="D212" s="6" t="s">
        <v>185</v>
      </c>
      <c r="E212" s="6" t="s">
        <v>101</v>
      </c>
      <c r="F212" s="6"/>
      <c r="G212" s="145">
        <f>G213</f>
        <v>400</v>
      </c>
      <c r="H212" s="5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2"/>
      <c r="Y212" s="160"/>
      <c r="Z212" s="145">
        <f>Z213</f>
        <v>399.037</v>
      </c>
      <c r="AA212" s="162">
        <f>Z212/G212*100</f>
        <v>99.75925</v>
      </c>
      <c r="AB212" s="182"/>
      <c r="AC212" s="182"/>
    </row>
    <row r="213" spans="1:29" ht="32.25" outlineLevel="5" thickBot="1">
      <c r="A213" s="84" t="s">
        <v>109</v>
      </c>
      <c r="B213" s="88">
        <v>951</v>
      </c>
      <c r="C213" s="89" t="s">
        <v>12</v>
      </c>
      <c r="D213" s="89" t="s">
        <v>185</v>
      </c>
      <c r="E213" s="89" t="s">
        <v>103</v>
      </c>
      <c r="F213" s="89"/>
      <c r="G213" s="140">
        <v>400</v>
      </c>
      <c r="H213" s="5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2"/>
      <c r="Y213" s="160"/>
      <c r="Z213" s="165">
        <v>399.037</v>
      </c>
      <c r="AA213" s="162">
        <f aca="true" t="shared" si="42" ref="AA213:AA270">Z213/G213*100</f>
        <v>99.75925</v>
      </c>
      <c r="AB213" s="182"/>
      <c r="AC213" s="182"/>
    </row>
    <row r="214" spans="1:29" ht="16.5" outlineLevel="5" thickBot="1">
      <c r="A214" s="13" t="s">
        <v>168</v>
      </c>
      <c r="B214" s="19">
        <v>951</v>
      </c>
      <c r="C214" s="9" t="s">
        <v>12</v>
      </c>
      <c r="D214" s="9" t="s">
        <v>6</v>
      </c>
      <c r="E214" s="9" t="s">
        <v>5</v>
      </c>
      <c r="F214" s="9"/>
      <c r="G214" s="139">
        <f>G215+G222</f>
        <v>413.909</v>
      </c>
      <c r="H214" s="139">
        <f aca="true" t="shared" si="43" ref="H214:Z214">H215+H222</f>
        <v>0</v>
      </c>
      <c r="I214" s="139">
        <f t="shared" si="43"/>
        <v>0</v>
      </c>
      <c r="J214" s="139">
        <f t="shared" si="43"/>
        <v>0</v>
      </c>
      <c r="K214" s="139">
        <f t="shared" si="43"/>
        <v>0</v>
      </c>
      <c r="L214" s="139">
        <f t="shared" si="43"/>
        <v>0</v>
      </c>
      <c r="M214" s="139">
        <f t="shared" si="43"/>
        <v>0</v>
      </c>
      <c r="N214" s="139">
        <f t="shared" si="43"/>
        <v>0</v>
      </c>
      <c r="O214" s="139">
        <f t="shared" si="43"/>
        <v>0</v>
      </c>
      <c r="P214" s="139">
        <f t="shared" si="43"/>
        <v>0</v>
      </c>
      <c r="Q214" s="139">
        <f t="shared" si="43"/>
        <v>0</v>
      </c>
      <c r="R214" s="139">
        <f t="shared" si="43"/>
        <v>0</v>
      </c>
      <c r="S214" s="139">
        <f t="shared" si="43"/>
        <v>0</v>
      </c>
      <c r="T214" s="139">
        <f t="shared" si="43"/>
        <v>0</v>
      </c>
      <c r="U214" s="139">
        <f t="shared" si="43"/>
        <v>0</v>
      </c>
      <c r="V214" s="139">
        <f t="shared" si="43"/>
        <v>0</v>
      </c>
      <c r="W214" s="139">
        <f t="shared" si="43"/>
        <v>0</v>
      </c>
      <c r="X214" s="139">
        <f t="shared" si="43"/>
        <v>5936.8004</v>
      </c>
      <c r="Y214" s="139">
        <f t="shared" si="43"/>
        <v>11669.717829470028</v>
      </c>
      <c r="Z214" s="139">
        <f t="shared" si="43"/>
        <v>413.908</v>
      </c>
      <c r="AA214" s="162">
        <f t="shared" si="42"/>
        <v>99.99975840100119</v>
      </c>
      <c r="AB214" s="182"/>
      <c r="AC214" s="182"/>
    </row>
    <row r="215" spans="1:29" ht="32.25" outlineLevel="5" thickBot="1">
      <c r="A215" s="90" t="s">
        <v>347</v>
      </c>
      <c r="B215" s="86">
        <v>951</v>
      </c>
      <c r="C215" s="87" t="s">
        <v>12</v>
      </c>
      <c r="D215" s="87" t="s">
        <v>186</v>
      </c>
      <c r="E215" s="87" t="s">
        <v>5</v>
      </c>
      <c r="F215" s="87"/>
      <c r="G215" s="141">
        <f>G216+G219+G221+G220</f>
        <v>350</v>
      </c>
      <c r="H215" s="141">
        <f aca="true" t="shared" si="44" ref="H215:Z215">H216+H219+H221+H220</f>
        <v>0</v>
      </c>
      <c r="I215" s="141">
        <f t="shared" si="44"/>
        <v>0</v>
      </c>
      <c r="J215" s="141">
        <f t="shared" si="44"/>
        <v>0</v>
      </c>
      <c r="K215" s="141">
        <f t="shared" si="44"/>
        <v>0</v>
      </c>
      <c r="L215" s="141">
        <f t="shared" si="44"/>
        <v>0</v>
      </c>
      <c r="M215" s="141">
        <f t="shared" si="44"/>
        <v>0</v>
      </c>
      <c r="N215" s="141">
        <f t="shared" si="44"/>
        <v>0</v>
      </c>
      <c r="O215" s="141">
        <f t="shared" si="44"/>
        <v>0</v>
      </c>
      <c r="P215" s="141">
        <f t="shared" si="44"/>
        <v>0</v>
      </c>
      <c r="Q215" s="141">
        <f t="shared" si="44"/>
        <v>0</v>
      </c>
      <c r="R215" s="141">
        <f t="shared" si="44"/>
        <v>0</v>
      </c>
      <c r="S215" s="141">
        <f t="shared" si="44"/>
        <v>0</v>
      </c>
      <c r="T215" s="141">
        <f t="shared" si="44"/>
        <v>0</v>
      </c>
      <c r="U215" s="141">
        <f t="shared" si="44"/>
        <v>0</v>
      </c>
      <c r="V215" s="141">
        <f t="shared" si="44"/>
        <v>0</v>
      </c>
      <c r="W215" s="141">
        <f t="shared" si="44"/>
        <v>0</v>
      </c>
      <c r="X215" s="141">
        <f t="shared" si="44"/>
        <v>5468.4002</v>
      </c>
      <c r="Y215" s="141">
        <f t="shared" si="44"/>
        <v>10936.8004</v>
      </c>
      <c r="Z215" s="141">
        <f t="shared" si="44"/>
        <v>350</v>
      </c>
      <c r="AA215" s="162">
        <f t="shared" si="42"/>
        <v>100</v>
      </c>
      <c r="AB215" s="182"/>
      <c r="AC215" s="182"/>
    </row>
    <row r="216" spans="1:29" ht="48" outlineLevel="5" thickBot="1">
      <c r="A216" s="5" t="s">
        <v>187</v>
      </c>
      <c r="B216" s="21">
        <v>951</v>
      </c>
      <c r="C216" s="6" t="s">
        <v>12</v>
      </c>
      <c r="D216" s="6" t="s">
        <v>188</v>
      </c>
      <c r="E216" s="6" t="s">
        <v>5</v>
      </c>
      <c r="F216" s="6"/>
      <c r="G216" s="145">
        <f>G217</f>
        <v>50</v>
      </c>
      <c r="H216" s="5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2"/>
      <c r="Y216" s="160"/>
      <c r="Z216" s="145">
        <f>Z217</f>
        <v>50</v>
      </c>
      <c r="AA216" s="162">
        <f t="shared" si="42"/>
        <v>100</v>
      </c>
      <c r="AB216" s="182"/>
      <c r="AC216" s="182"/>
    </row>
    <row r="217" spans="1:29" ht="32.25" outlineLevel="5" thickBot="1">
      <c r="A217" s="84" t="s">
        <v>107</v>
      </c>
      <c r="B217" s="88">
        <v>951</v>
      </c>
      <c r="C217" s="89" t="s">
        <v>12</v>
      </c>
      <c r="D217" s="89" t="s">
        <v>188</v>
      </c>
      <c r="E217" s="89" t="s">
        <v>101</v>
      </c>
      <c r="F217" s="89"/>
      <c r="G217" s="140">
        <f>G218</f>
        <v>50</v>
      </c>
      <c r="H217" s="140" t="e">
        <f aca="true" t="shared" si="45" ref="H217:Z217">H218</f>
        <v>#REF!</v>
      </c>
      <c r="I217" s="140" t="e">
        <f t="shared" si="45"/>
        <v>#REF!</v>
      </c>
      <c r="J217" s="140" t="e">
        <f t="shared" si="45"/>
        <v>#REF!</v>
      </c>
      <c r="K217" s="140" t="e">
        <f t="shared" si="45"/>
        <v>#REF!</v>
      </c>
      <c r="L217" s="140" t="e">
        <f t="shared" si="45"/>
        <v>#REF!</v>
      </c>
      <c r="M217" s="140" t="e">
        <f t="shared" si="45"/>
        <v>#REF!</v>
      </c>
      <c r="N217" s="140" t="e">
        <f t="shared" si="45"/>
        <v>#REF!</v>
      </c>
      <c r="O217" s="140" t="e">
        <f t="shared" si="45"/>
        <v>#REF!</v>
      </c>
      <c r="P217" s="140" t="e">
        <f t="shared" si="45"/>
        <v>#REF!</v>
      </c>
      <c r="Q217" s="140" t="e">
        <f t="shared" si="45"/>
        <v>#REF!</v>
      </c>
      <c r="R217" s="140" t="e">
        <f t="shared" si="45"/>
        <v>#REF!</v>
      </c>
      <c r="S217" s="140" t="e">
        <f t="shared" si="45"/>
        <v>#REF!</v>
      </c>
      <c r="T217" s="140" t="e">
        <f t="shared" si="45"/>
        <v>#REF!</v>
      </c>
      <c r="U217" s="140" t="e">
        <f t="shared" si="45"/>
        <v>#REF!</v>
      </c>
      <c r="V217" s="140" t="e">
        <f t="shared" si="45"/>
        <v>#REF!</v>
      </c>
      <c r="W217" s="140" t="e">
        <f t="shared" si="45"/>
        <v>#REF!</v>
      </c>
      <c r="X217" s="140" t="e">
        <f t="shared" si="45"/>
        <v>#REF!</v>
      </c>
      <c r="Y217" s="140" t="e">
        <f t="shared" si="45"/>
        <v>#REF!</v>
      </c>
      <c r="Z217" s="140">
        <f t="shared" si="45"/>
        <v>50</v>
      </c>
      <c r="AA217" s="162">
        <f t="shared" si="42"/>
        <v>100</v>
      </c>
      <c r="AB217" s="182"/>
      <c r="AC217" s="182"/>
    </row>
    <row r="218" spans="1:29" ht="32.25" outlineLevel="6" thickBot="1">
      <c r="A218" s="84" t="s">
        <v>109</v>
      </c>
      <c r="B218" s="88">
        <v>951</v>
      </c>
      <c r="C218" s="89" t="s">
        <v>12</v>
      </c>
      <c r="D218" s="89" t="s">
        <v>188</v>
      </c>
      <c r="E218" s="89" t="s">
        <v>103</v>
      </c>
      <c r="F218" s="89"/>
      <c r="G218" s="140">
        <v>50</v>
      </c>
      <c r="H218" s="29" t="e">
        <f>#REF!+H219</f>
        <v>#REF!</v>
      </c>
      <c r="I218" s="29" t="e">
        <f>#REF!+I219</f>
        <v>#REF!</v>
      </c>
      <c r="J218" s="29" t="e">
        <f>#REF!+J219</f>
        <v>#REF!</v>
      </c>
      <c r="K218" s="29" t="e">
        <f>#REF!+K219</f>
        <v>#REF!</v>
      </c>
      <c r="L218" s="29" t="e">
        <f>#REF!+L219</f>
        <v>#REF!</v>
      </c>
      <c r="M218" s="29" t="e">
        <f>#REF!+M219</f>
        <v>#REF!</v>
      </c>
      <c r="N218" s="29" t="e">
        <f>#REF!+N219</f>
        <v>#REF!</v>
      </c>
      <c r="O218" s="29" t="e">
        <f>#REF!+O219</f>
        <v>#REF!</v>
      </c>
      <c r="P218" s="29" t="e">
        <f>#REF!+P219</f>
        <v>#REF!</v>
      </c>
      <c r="Q218" s="29" t="e">
        <f>#REF!+Q219</f>
        <v>#REF!</v>
      </c>
      <c r="R218" s="29" t="e">
        <f>#REF!+R219</f>
        <v>#REF!</v>
      </c>
      <c r="S218" s="29" t="e">
        <f>#REF!+S219</f>
        <v>#REF!</v>
      </c>
      <c r="T218" s="29" t="e">
        <f>#REF!+T219</f>
        <v>#REF!</v>
      </c>
      <c r="U218" s="29" t="e">
        <f>#REF!+U219</f>
        <v>#REF!</v>
      </c>
      <c r="V218" s="29" t="e">
        <f>#REF!+V219</f>
        <v>#REF!</v>
      </c>
      <c r="W218" s="29" t="e">
        <f>#REF!+W219</f>
        <v>#REF!</v>
      </c>
      <c r="X218" s="70" t="e">
        <f>#REF!+X219</f>
        <v>#REF!</v>
      </c>
      <c r="Y218" s="160" t="e">
        <f>X218/G218*100</f>
        <v>#REF!</v>
      </c>
      <c r="Z218" s="165">
        <v>50</v>
      </c>
      <c r="AA218" s="162">
        <f t="shared" si="42"/>
        <v>100</v>
      </c>
      <c r="AB218" s="182"/>
      <c r="AC218" s="182"/>
    </row>
    <row r="219" spans="1:29" ht="32.25" outlineLevel="3" thickBot="1">
      <c r="A219" s="5" t="s">
        <v>189</v>
      </c>
      <c r="B219" s="21">
        <v>951</v>
      </c>
      <c r="C219" s="6" t="s">
        <v>12</v>
      </c>
      <c r="D219" s="6" t="s">
        <v>190</v>
      </c>
      <c r="E219" s="6" t="s">
        <v>125</v>
      </c>
      <c r="F219" s="6"/>
      <c r="G219" s="145">
        <v>50</v>
      </c>
      <c r="H219" s="31">
        <f aca="true" t="shared" si="46" ref="H219:X219">H222+H251</f>
        <v>0</v>
      </c>
      <c r="I219" s="31">
        <f t="shared" si="46"/>
        <v>0</v>
      </c>
      <c r="J219" s="31">
        <f t="shared" si="46"/>
        <v>0</v>
      </c>
      <c r="K219" s="31">
        <f t="shared" si="46"/>
        <v>0</v>
      </c>
      <c r="L219" s="31">
        <f t="shared" si="46"/>
        <v>0</v>
      </c>
      <c r="M219" s="31">
        <f t="shared" si="46"/>
        <v>0</v>
      </c>
      <c r="N219" s="31">
        <f t="shared" si="46"/>
        <v>0</v>
      </c>
      <c r="O219" s="31">
        <f t="shared" si="46"/>
        <v>0</v>
      </c>
      <c r="P219" s="31">
        <f t="shared" si="46"/>
        <v>0</v>
      </c>
      <c r="Q219" s="31">
        <f t="shared" si="46"/>
        <v>0</v>
      </c>
      <c r="R219" s="31">
        <f t="shared" si="46"/>
        <v>0</v>
      </c>
      <c r="S219" s="31">
        <f t="shared" si="46"/>
        <v>0</v>
      </c>
      <c r="T219" s="31">
        <f t="shared" si="46"/>
        <v>0</v>
      </c>
      <c r="U219" s="31">
        <f t="shared" si="46"/>
        <v>0</v>
      </c>
      <c r="V219" s="31">
        <f t="shared" si="46"/>
        <v>0</v>
      </c>
      <c r="W219" s="31">
        <f t="shared" si="46"/>
        <v>0</v>
      </c>
      <c r="X219" s="63">
        <f t="shared" si="46"/>
        <v>5468.4002</v>
      </c>
      <c r="Y219" s="160">
        <f>X219/G219*100</f>
        <v>10936.8004</v>
      </c>
      <c r="Z219" s="145">
        <v>50</v>
      </c>
      <c r="AA219" s="162">
        <f t="shared" si="42"/>
        <v>100</v>
      </c>
      <c r="AB219" s="182"/>
      <c r="AC219" s="182"/>
    </row>
    <row r="220" spans="1:29" ht="32.25" outlineLevel="3" thickBot="1">
      <c r="A220" s="5" t="s">
        <v>385</v>
      </c>
      <c r="B220" s="21">
        <v>951</v>
      </c>
      <c r="C220" s="6" t="s">
        <v>12</v>
      </c>
      <c r="D220" s="6" t="s">
        <v>384</v>
      </c>
      <c r="E220" s="6" t="s">
        <v>125</v>
      </c>
      <c r="F220" s="6"/>
      <c r="G220" s="145">
        <v>217.197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63"/>
      <c r="Y220" s="160"/>
      <c r="Z220" s="145">
        <v>217.197</v>
      </c>
      <c r="AA220" s="162">
        <f t="shared" si="42"/>
        <v>100</v>
      </c>
      <c r="AB220" s="182"/>
      <c r="AC220" s="182"/>
    </row>
    <row r="221" spans="1:29" ht="32.25" outlineLevel="3" thickBot="1">
      <c r="A221" s="5" t="s">
        <v>311</v>
      </c>
      <c r="B221" s="21">
        <v>951</v>
      </c>
      <c r="C221" s="6" t="s">
        <v>12</v>
      </c>
      <c r="D221" s="6" t="s">
        <v>312</v>
      </c>
      <c r="E221" s="6" t="s">
        <v>125</v>
      </c>
      <c r="F221" s="6"/>
      <c r="G221" s="145">
        <v>32.803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63"/>
      <c r="Y221" s="160"/>
      <c r="Z221" s="145">
        <v>32.803</v>
      </c>
      <c r="AA221" s="162">
        <f t="shared" si="42"/>
        <v>100</v>
      </c>
      <c r="AB221" s="182"/>
      <c r="AC221" s="182"/>
    </row>
    <row r="222" spans="1:29" ht="35.25" customHeight="1" outlineLevel="3" thickBot="1">
      <c r="A222" s="90" t="s">
        <v>346</v>
      </c>
      <c r="B222" s="86">
        <v>951</v>
      </c>
      <c r="C222" s="87" t="s">
        <v>12</v>
      </c>
      <c r="D222" s="87" t="s">
        <v>191</v>
      </c>
      <c r="E222" s="87" t="s">
        <v>5</v>
      </c>
      <c r="F222" s="87"/>
      <c r="G222" s="16">
        <f>G223</f>
        <v>63.909</v>
      </c>
      <c r="H222" s="32">
        <f aca="true" t="shared" si="47" ref="H222:X222">H223</f>
        <v>0</v>
      </c>
      <c r="I222" s="32">
        <f t="shared" si="47"/>
        <v>0</v>
      </c>
      <c r="J222" s="32">
        <f t="shared" si="47"/>
        <v>0</v>
      </c>
      <c r="K222" s="32">
        <f t="shared" si="47"/>
        <v>0</v>
      </c>
      <c r="L222" s="32">
        <f t="shared" si="47"/>
        <v>0</v>
      </c>
      <c r="M222" s="32">
        <f t="shared" si="47"/>
        <v>0</v>
      </c>
      <c r="N222" s="32">
        <f t="shared" si="47"/>
        <v>0</v>
      </c>
      <c r="O222" s="32">
        <f t="shared" si="47"/>
        <v>0</v>
      </c>
      <c r="P222" s="32">
        <f t="shared" si="47"/>
        <v>0</v>
      </c>
      <c r="Q222" s="32">
        <f t="shared" si="47"/>
        <v>0</v>
      </c>
      <c r="R222" s="32">
        <f t="shared" si="47"/>
        <v>0</v>
      </c>
      <c r="S222" s="32">
        <f t="shared" si="47"/>
        <v>0</v>
      </c>
      <c r="T222" s="32">
        <f t="shared" si="47"/>
        <v>0</v>
      </c>
      <c r="U222" s="32">
        <f t="shared" si="47"/>
        <v>0</v>
      </c>
      <c r="V222" s="32">
        <f t="shared" si="47"/>
        <v>0</v>
      </c>
      <c r="W222" s="32">
        <f t="shared" si="47"/>
        <v>0</v>
      </c>
      <c r="X222" s="64">
        <f t="shared" si="47"/>
        <v>468.4002</v>
      </c>
      <c r="Y222" s="160">
        <f>X222/G222*100</f>
        <v>732.9174294700276</v>
      </c>
      <c r="Z222" s="141">
        <f>Z223</f>
        <v>63.908</v>
      </c>
      <c r="AA222" s="162">
        <f t="shared" si="42"/>
        <v>99.99843527515687</v>
      </c>
      <c r="AB222" s="182"/>
      <c r="AC222" s="182"/>
    </row>
    <row r="223" spans="1:29" ht="48" outlineLevel="5" thickBot="1">
      <c r="A223" s="5" t="s">
        <v>192</v>
      </c>
      <c r="B223" s="21">
        <v>951</v>
      </c>
      <c r="C223" s="6" t="s">
        <v>12</v>
      </c>
      <c r="D223" s="6" t="s">
        <v>193</v>
      </c>
      <c r="E223" s="6" t="s">
        <v>5</v>
      </c>
      <c r="F223" s="6"/>
      <c r="G223" s="7">
        <f>G224</f>
        <v>63.909</v>
      </c>
      <c r="H223" s="26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44"/>
      <c r="X223" s="62">
        <v>468.4002</v>
      </c>
      <c r="Y223" s="160">
        <f>X223/G223*100</f>
        <v>732.9174294700276</v>
      </c>
      <c r="Z223" s="145">
        <f>Z224</f>
        <v>63.908</v>
      </c>
      <c r="AA223" s="162">
        <f t="shared" si="42"/>
        <v>99.99843527515687</v>
      </c>
      <c r="AB223" s="182"/>
      <c r="AC223" s="182"/>
    </row>
    <row r="224" spans="1:29" ht="32.25" outlineLevel="5" thickBot="1">
      <c r="A224" s="84" t="s">
        <v>107</v>
      </c>
      <c r="B224" s="88">
        <v>951</v>
      </c>
      <c r="C224" s="89" t="s">
        <v>12</v>
      </c>
      <c r="D224" s="89" t="s">
        <v>193</v>
      </c>
      <c r="E224" s="89" t="s">
        <v>101</v>
      </c>
      <c r="F224" s="89"/>
      <c r="G224" s="94">
        <f>G225</f>
        <v>63.909</v>
      </c>
      <c r="H224" s="94">
        <f aca="true" t="shared" si="48" ref="H224:Z224">H225</f>
        <v>0</v>
      </c>
      <c r="I224" s="94">
        <f t="shared" si="48"/>
        <v>0</v>
      </c>
      <c r="J224" s="94">
        <f t="shared" si="48"/>
        <v>0</v>
      </c>
      <c r="K224" s="94">
        <f t="shared" si="48"/>
        <v>0</v>
      </c>
      <c r="L224" s="94">
        <f t="shared" si="48"/>
        <v>0</v>
      </c>
      <c r="M224" s="94">
        <f t="shared" si="48"/>
        <v>0</v>
      </c>
      <c r="N224" s="94">
        <f t="shared" si="48"/>
        <v>0</v>
      </c>
      <c r="O224" s="94">
        <f t="shared" si="48"/>
        <v>0</v>
      </c>
      <c r="P224" s="94">
        <f t="shared" si="48"/>
        <v>0</v>
      </c>
      <c r="Q224" s="94">
        <f t="shared" si="48"/>
        <v>0</v>
      </c>
      <c r="R224" s="94">
        <f t="shared" si="48"/>
        <v>0</v>
      </c>
      <c r="S224" s="94">
        <f t="shared" si="48"/>
        <v>0</v>
      </c>
      <c r="T224" s="94">
        <f t="shared" si="48"/>
        <v>0</v>
      </c>
      <c r="U224" s="94">
        <f t="shared" si="48"/>
        <v>0</v>
      </c>
      <c r="V224" s="94">
        <f t="shared" si="48"/>
        <v>0</v>
      </c>
      <c r="W224" s="94">
        <f t="shared" si="48"/>
        <v>0</v>
      </c>
      <c r="X224" s="94">
        <f t="shared" si="48"/>
        <v>0</v>
      </c>
      <c r="Y224" s="94">
        <f t="shared" si="48"/>
        <v>0</v>
      </c>
      <c r="Z224" s="94">
        <f t="shared" si="48"/>
        <v>63.908</v>
      </c>
      <c r="AA224" s="162">
        <f t="shared" si="42"/>
        <v>99.99843527515687</v>
      </c>
      <c r="AB224" s="182"/>
      <c r="AC224" s="182"/>
    </row>
    <row r="225" spans="1:29" ht="32.25" outlineLevel="5" thickBot="1">
      <c r="A225" s="84" t="s">
        <v>109</v>
      </c>
      <c r="B225" s="88">
        <v>951</v>
      </c>
      <c r="C225" s="89" t="s">
        <v>12</v>
      </c>
      <c r="D225" s="89" t="s">
        <v>193</v>
      </c>
      <c r="E225" s="89" t="s">
        <v>103</v>
      </c>
      <c r="F225" s="89"/>
      <c r="G225" s="94">
        <v>63.909</v>
      </c>
      <c r="H225" s="5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2"/>
      <c r="Y225" s="160"/>
      <c r="Z225" s="165">
        <v>63.908</v>
      </c>
      <c r="AA225" s="162">
        <f t="shared" si="42"/>
        <v>99.99843527515687</v>
      </c>
      <c r="AB225" s="182"/>
      <c r="AC225" s="182"/>
    </row>
    <row r="226" spans="1:29" ht="16.5" outlineLevel="5" thickBot="1">
      <c r="A226" s="104" t="s">
        <v>59</v>
      </c>
      <c r="B226" s="18">
        <v>951</v>
      </c>
      <c r="C226" s="39" t="s">
        <v>51</v>
      </c>
      <c r="D226" s="39" t="s">
        <v>6</v>
      </c>
      <c r="E226" s="39" t="s">
        <v>5</v>
      </c>
      <c r="F226" s="39"/>
      <c r="G226" s="158">
        <f>G239+G227+G233</f>
        <v>5783.154130000001</v>
      </c>
      <c r="H226" s="5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2"/>
      <c r="Y226" s="160"/>
      <c r="Z226" s="158">
        <f>Z239+Z227+Z233</f>
        <v>5348.812</v>
      </c>
      <c r="AA226" s="162">
        <f t="shared" si="42"/>
        <v>92.48952872020375</v>
      </c>
      <c r="AB226" s="182"/>
      <c r="AC226" s="182"/>
    </row>
    <row r="227" spans="1:29" ht="16.5" outlineLevel="5" thickBot="1">
      <c r="A227" s="76" t="s">
        <v>328</v>
      </c>
      <c r="B227" s="19">
        <v>951</v>
      </c>
      <c r="C227" s="9" t="s">
        <v>330</v>
      </c>
      <c r="D227" s="9" t="s">
        <v>6</v>
      </c>
      <c r="E227" s="9" t="s">
        <v>5</v>
      </c>
      <c r="F227" s="9"/>
      <c r="G227" s="139">
        <f>G228</f>
        <v>1154.556</v>
      </c>
      <c r="H227" s="5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2"/>
      <c r="Y227" s="160"/>
      <c r="Z227" s="139">
        <f>Z228</f>
        <v>1019.117</v>
      </c>
      <c r="AA227" s="162">
        <f t="shared" si="42"/>
        <v>88.26917013986329</v>
      </c>
      <c r="AB227" s="182"/>
      <c r="AC227" s="182"/>
    </row>
    <row r="228" spans="1:29" ht="32.25" outlineLevel="5" thickBot="1">
      <c r="A228" s="108" t="s">
        <v>144</v>
      </c>
      <c r="B228" s="19">
        <v>951</v>
      </c>
      <c r="C228" s="9" t="s">
        <v>330</v>
      </c>
      <c r="D228" s="9" t="s">
        <v>145</v>
      </c>
      <c r="E228" s="9" t="s">
        <v>5</v>
      </c>
      <c r="F228" s="9"/>
      <c r="G228" s="139">
        <f>G229</f>
        <v>1154.556</v>
      </c>
      <c r="H228" s="5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2"/>
      <c r="Y228" s="160"/>
      <c r="Z228" s="139">
        <f>Z229</f>
        <v>1019.117</v>
      </c>
      <c r="AA228" s="162">
        <f t="shared" si="42"/>
        <v>88.26917013986329</v>
      </c>
      <c r="AB228" s="182"/>
      <c r="AC228" s="182"/>
    </row>
    <row r="229" spans="1:29" ht="32.25" outlineLevel="5" thickBot="1">
      <c r="A229" s="108" t="s">
        <v>146</v>
      </c>
      <c r="B229" s="19">
        <v>951</v>
      </c>
      <c r="C229" s="9" t="s">
        <v>330</v>
      </c>
      <c r="D229" s="9" t="s">
        <v>147</v>
      </c>
      <c r="E229" s="9" t="s">
        <v>5</v>
      </c>
      <c r="F229" s="9"/>
      <c r="G229" s="139">
        <f>G230</f>
        <v>1154.556</v>
      </c>
      <c r="H229" s="5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2"/>
      <c r="Y229" s="160"/>
      <c r="Z229" s="139">
        <f>Z230</f>
        <v>1019.117</v>
      </c>
      <c r="AA229" s="162">
        <f t="shared" si="42"/>
        <v>88.26917013986329</v>
      </c>
      <c r="AB229" s="182"/>
      <c r="AC229" s="182"/>
    </row>
    <row r="230" spans="1:29" ht="16.5" outlineLevel="5" thickBot="1">
      <c r="A230" s="146" t="s">
        <v>329</v>
      </c>
      <c r="B230" s="86">
        <v>951</v>
      </c>
      <c r="C230" s="87" t="s">
        <v>330</v>
      </c>
      <c r="D230" s="87" t="s">
        <v>331</v>
      </c>
      <c r="E230" s="87" t="s">
        <v>5</v>
      </c>
      <c r="F230" s="87"/>
      <c r="G230" s="141">
        <f>G231</f>
        <v>1154.556</v>
      </c>
      <c r="H230" s="5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2"/>
      <c r="Y230" s="160"/>
      <c r="Z230" s="141">
        <f>Z231</f>
        <v>1019.117</v>
      </c>
      <c r="AA230" s="162">
        <f t="shared" si="42"/>
        <v>88.26917013986329</v>
      </c>
      <c r="AB230" s="182"/>
      <c r="AC230" s="182"/>
    </row>
    <row r="231" spans="1:29" ht="32.25" outlineLevel="5" thickBot="1">
      <c r="A231" s="5" t="s">
        <v>107</v>
      </c>
      <c r="B231" s="21">
        <v>951</v>
      </c>
      <c r="C231" s="6" t="s">
        <v>330</v>
      </c>
      <c r="D231" s="6" t="s">
        <v>331</v>
      </c>
      <c r="E231" s="6" t="s">
        <v>101</v>
      </c>
      <c r="F231" s="6"/>
      <c r="G231" s="145">
        <f>G232</f>
        <v>1154.556</v>
      </c>
      <c r="H231" s="5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2"/>
      <c r="Y231" s="160"/>
      <c r="Z231" s="145">
        <f>Z232</f>
        <v>1019.117</v>
      </c>
      <c r="AA231" s="162">
        <f t="shared" si="42"/>
        <v>88.26917013986329</v>
      </c>
      <c r="AB231" s="182"/>
      <c r="AC231" s="182"/>
    </row>
    <row r="232" spans="1:29" ht="32.25" outlineLevel="5" thickBot="1">
      <c r="A232" s="84" t="s">
        <v>109</v>
      </c>
      <c r="B232" s="88">
        <v>951</v>
      </c>
      <c r="C232" s="89" t="s">
        <v>330</v>
      </c>
      <c r="D232" s="89" t="s">
        <v>331</v>
      </c>
      <c r="E232" s="89" t="s">
        <v>103</v>
      </c>
      <c r="F232" s="89"/>
      <c r="G232" s="140">
        <v>1154.556</v>
      </c>
      <c r="H232" s="5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2"/>
      <c r="Y232" s="160"/>
      <c r="Z232" s="165">
        <v>1019.117</v>
      </c>
      <c r="AA232" s="162">
        <f t="shared" si="42"/>
        <v>88.26917013986329</v>
      </c>
      <c r="AB232" s="182"/>
      <c r="AC232" s="182"/>
    </row>
    <row r="233" spans="1:29" ht="16.5" outlineLevel="5" thickBot="1">
      <c r="A233" s="76" t="s">
        <v>372</v>
      </c>
      <c r="B233" s="19">
        <v>951</v>
      </c>
      <c r="C233" s="9" t="s">
        <v>374</v>
      </c>
      <c r="D233" s="9" t="s">
        <v>6</v>
      </c>
      <c r="E233" s="9" t="s">
        <v>5</v>
      </c>
      <c r="F233" s="89"/>
      <c r="G233" s="139">
        <f>G234</f>
        <v>2080.8</v>
      </c>
      <c r="H233" s="5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2"/>
      <c r="Y233" s="160"/>
      <c r="Z233" s="139">
        <f>Z234</f>
        <v>1672.346</v>
      </c>
      <c r="AA233" s="162">
        <f t="shared" si="42"/>
        <v>80.37033833141098</v>
      </c>
      <c r="AB233" s="182"/>
      <c r="AC233" s="182"/>
    </row>
    <row r="234" spans="1:29" ht="16.5" outlineLevel="5" thickBot="1">
      <c r="A234" s="13" t="s">
        <v>194</v>
      </c>
      <c r="B234" s="19">
        <v>951</v>
      </c>
      <c r="C234" s="9" t="s">
        <v>374</v>
      </c>
      <c r="D234" s="9" t="s">
        <v>6</v>
      </c>
      <c r="E234" s="9" t="s">
        <v>5</v>
      </c>
      <c r="F234" s="89"/>
      <c r="G234" s="139">
        <f>G235</f>
        <v>2080.8</v>
      </c>
      <c r="H234" s="5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2"/>
      <c r="Y234" s="160"/>
      <c r="Z234" s="139">
        <f>Z235</f>
        <v>1672.346</v>
      </c>
      <c r="AA234" s="162">
        <f t="shared" si="42"/>
        <v>80.37033833141098</v>
      </c>
      <c r="AB234" s="182"/>
      <c r="AC234" s="182"/>
    </row>
    <row r="235" spans="1:29" ht="32.25" outlineLevel="5" thickBot="1">
      <c r="A235" s="90" t="s">
        <v>348</v>
      </c>
      <c r="B235" s="86">
        <v>951</v>
      </c>
      <c r="C235" s="87" t="s">
        <v>374</v>
      </c>
      <c r="D235" s="87" t="s">
        <v>324</v>
      </c>
      <c r="E235" s="87" t="s">
        <v>5</v>
      </c>
      <c r="F235" s="87"/>
      <c r="G235" s="141">
        <f>G236</f>
        <v>2080.8</v>
      </c>
      <c r="H235" s="5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2"/>
      <c r="Y235" s="160"/>
      <c r="Z235" s="141">
        <f>Z236</f>
        <v>1672.346</v>
      </c>
      <c r="AA235" s="162">
        <f t="shared" si="42"/>
        <v>80.37033833141098</v>
      </c>
      <c r="AB235" s="182"/>
      <c r="AC235" s="182"/>
    </row>
    <row r="236" spans="1:29" ht="48" outlineLevel="5" thickBot="1">
      <c r="A236" s="5" t="s">
        <v>373</v>
      </c>
      <c r="B236" s="21">
        <v>951</v>
      </c>
      <c r="C236" s="6" t="s">
        <v>374</v>
      </c>
      <c r="D236" s="6" t="s">
        <v>375</v>
      </c>
      <c r="E236" s="6" t="s">
        <v>5</v>
      </c>
      <c r="F236" s="6"/>
      <c r="G236" s="145">
        <f>G237</f>
        <v>2080.8</v>
      </c>
      <c r="H236" s="5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2"/>
      <c r="Y236" s="160"/>
      <c r="Z236" s="145">
        <f>Z237</f>
        <v>1672.346</v>
      </c>
      <c r="AA236" s="162">
        <f t="shared" si="42"/>
        <v>80.37033833141098</v>
      </c>
      <c r="AB236" s="182"/>
      <c r="AC236" s="182"/>
    </row>
    <row r="237" spans="1:29" ht="32.25" outlineLevel="5" thickBot="1">
      <c r="A237" s="84" t="s">
        <v>107</v>
      </c>
      <c r="B237" s="88">
        <v>951</v>
      </c>
      <c r="C237" s="89" t="s">
        <v>374</v>
      </c>
      <c r="D237" s="89" t="s">
        <v>375</v>
      </c>
      <c r="E237" s="89" t="s">
        <v>101</v>
      </c>
      <c r="F237" s="89"/>
      <c r="G237" s="140">
        <f>G238</f>
        <v>2080.8</v>
      </c>
      <c r="H237" s="140">
        <f aca="true" t="shared" si="49" ref="H237:Z237">H238</f>
        <v>0</v>
      </c>
      <c r="I237" s="140">
        <f t="shared" si="49"/>
        <v>0</v>
      </c>
      <c r="J237" s="140">
        <f t="shared" si="49"/>
        <v>0</v>
      </c>
      <c r="K237" s="140">
        <f t="shared" si="49"/>
        <v>0</v>
      </c>
      <c r="L237" s="140">
        <f t="shared" si="49"/>
        <v>0</v>
      </c>
      <c r="M237" s="140">
        <f t="shared" si="49"/>
        <v>0</v>
      </c>
      <c r="N237" s="140">
        <f t="shared" si="49"/>
        <v>0</v>
      </c>
      <c r="O237" s="140">
        <f t="shared" si="49"/>
        <v>0</v>
      </c>
      <c r="P237" s="140">
        <f t="shared" si="49"/>
        <v>0</v>
      </c>
      <c r="Q237" s="140">
        <f t="shared" si="49"/>
        <v>0</v>
      </c>
      <c r="R237" s="140">
        <f t="shared" si="49"/>
        <v>0</v>
      </c>
      <c r="S237" s="140">
        <f t="shared" si="49"/>
        <v>0</v>
      </c>
      <c r="T237" s="140">
        <f t="shared" si="49"/>
        <v>0</v>
      </c>
      <c r="U237" s="140">
        <f t="shared" si="49"/>
        <v>0</v>
      </c>
      <c r="V237" s="140">
        <f t="shared" si="49"/>
        <v>0</v>
      </c>
      <c r="W237" s="140">
        <f t="shared" si="49"/>
        <v>0</v>
      </c>
      <c r="X237" s="140">
        <f t="shared" si="49"/>
        <v>0</v>
      </c>
      <c r="Y237" s="140">
        <f t="shared" si="49"/>
        <v>0</v>
      </c>
      <c r="Z237" s="140">
        <f t="shared" si="49"/>
        <v>1672.346</v>
      </c>
      <c r="AA237" s="162">
        <f t="shared" si="42"/>
        <v>80.37033833141098</v>
      </c>
      <c r="AB237" s="182"/>
      <c r="AC237" s="182"/>
    </row>
    <row r="238" spans="1:29" ht="32.25" outlineLevel="5" thickBot="1">
      <c r="A238" s="84" t="s">
        <v>109</v>
      </c>
      <c r="B238" s="88">
        <v>951</v>
      </c>
      <c r="C238" s="89" t="s">
        <v>374</v>
      </c>
      <c r="D238" s="89" t="s">
        <v>375</v>
      </c>
      <c r="E238" s="89" t="s">
        <v>103</v>
      </c>
      <c r="F238" s="89"/>
      <c r="G238" s="140">
        <v>2080.8</v>
      </c>
      <c r="H238" s="5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2"/>
      <c r="Y238" s="160"/>
      <c r="Z238" s="165">
        <v>1672.346</v>
      </c>
      <c r="AA238" s="162">
        <f t="shared" si="42"/>
        <v>80.37033833141098</v>
      </c>
      <c r="AB238" s="182"/>
      <c r="AC238" s="182"/>
    </row>
    <row r="239" spans="1:29" ht="32.25" outlineLevel="5" thickBot="1">
      <c r="A239" s="8" t="s">
        <v>34</v>
      </c>
      <c r="B239" s="19">
        <v>951</v>
      </c>
      <c r="C239" s="9" t="s">
        <v>13</v>
      </c>
      <c r="D239" s="9" t="s">
        <v>6</v>
      </c>
      <c r="E239" s="9" t="s">
        <v>5</v>
      </c>
      <c r="F239" s="9"/>
      <c r="G239" s="139">
        <f>G250+G240</f>
        <v>2547.79813</v>
      </c>
      <c r="H239" s="5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2"/>
      <c r="Y239" s="160"/>
      <c r="Z239" s="139">
        <f>Z250+Z240+Z255</f>
        <v>2657.349</v>
      </c>
      <c r="AA239" s="162">
        <f t="shared" si="42"/>
        <v>104.29982535547273</v>
      </c>
      <c r="AB239" s="182"/>
      <c r="AC239" s="182"/>
    </row>
    <row r="240" spans="1:29" ht="32.25" outlineLevel="5" thickBot="1">
      <c r="A240" s="108" t="s">
        <v>144</v>
      </c>
      <c r="B240" s="19">
        <v>951</v>
      </c>
      <c r="C240" s="9" t="s">
        <v>13</v>
      </c>
      <c r="D240" s="9" t="s">
        <v>145</v>
      </c>
      <c r="E240" s="9" t="s">
        <v>5</v>
      </c>
      <c r="F240" s="9"/>
      <c r="G240" s="10">
        <f>G241</f>
        <v>17.11</v>
      </c>
      <c r="H240" s="5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2"/>
      <c r="Y240" s="160"/>
      <c r="Z240" s="139">
        <f>Z241</f>
        <v>17.11</v>
      </c>
      <c r="AA240" s="162">
        <f t="shared" si="42"/>
        <v>100</v>
      </c>
      <c r="AB240" s="182"/>
      <c r="AC240" s="182"/>
    </row>
    <row r="241" spans="1:29" ht="32.25" outlineLevel="5" thickBot="1">
      <c r="A241" s="108" t="s">
        <v>146</v>
      </c>
      <c r="B241" s="19">
        <v>951</v>
      </c>
      <c r="C241" s="9" t="s">
        <v>13</v>
      </c>
      <c r="D241" s="9" t="s">
        <v>147</v>
      </c>
      <c r="E241" s="9" t="s">
        <v>5</v>
      </c>
      <c r="F241" s="9"/>
      <c r="G241" s="10">
        <f>G242+G247</f>
        <v>17.11</v>
      </c>
      <c r="H241" s="5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2"/>
      <c r="Y241" s="160"/>
      <c r="Z241" s="139">
        <f>Z242+Z247</f>
        <v>17.11</v>
      </c>
      <c r="AA241" s="162">
        <f t="shared" si="42"/>
        <v>100</v>
      </c>
      <c r="AB241" s="182"/>
      <c r="AC241" s="182"/>
    </row>
    <row r="242" spans="1:29" ht="48" outlineLevel="5" thickBot="1">
      <c r="A242" s="110" t="s">
        <v>287</v>
      </c>
      <c r="B242" s="86">
        <v>951</v>
      </c>
      <c r="C242" s="87" t="s">
        <v>13</v>
      </c>
      <c r="D242" s="87" t="s">
        <v>286</v>
      </c>
      <c r="E242" s="87" t="s">
        <v>5</v>
      </c>
      <c r="F242" s="87"/>
      <c r="G242" s="16">
        <f>G243+G245</f>
        <v>0.36</v>
      </c>
      <c r="H242" s="5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2"/>
      <c r="Y242" s="160"/>
      <c r="Z242" s="141">
        <f>Z243+Z245</f>
        <v>0.36</v>
      </c>
      <c r="AA242" s="162">
        <f t="shared" si="42"/>
        <v>100</v>
      </c>
      <c r="AB242" s="182"/>
      <c r="AC242" s="182"/>
    </row>
    <row r="243" spans="1:29" ht="16.5" outlineLevel="5" thickBot="1">
      <c r="A243" s="5" t="s">
        <v>99</v>
      </c>
      <c r="B243" s="21">
        <v>951</v>
      </c>
      <c r="C243" s="6" t="s">
        <v>13</v>
      </c>
      <c r="D243" s="6" t="s">
        <v>286</v>
      </c>
      <c r="E243" s="6" t="s">
        <v>95</v>
      </c>
      <c r="F243" s="6"/>
      <c r="G243" s="7">
        <f>G244</f>
        <v>0.36</v>
      </c>
      <c r="H243" s="5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2"/>
      <c r="Y243" s="160"/>
      <c r="Z243" s="145">
        <f>Z244</f>
        <v>0.36</v>
      </c>
      <c r="AA243" s="162">
        <f t="shared" si="42"/>
        <v>100</v>
      </c>
      <c r="AB243" s="182"/>
      <c r="AC243" s="182"/>
    </row>
    <row r="244" spans="1:29" ht="16.5" outlineLevel="5" thickBot="1">
      <c r="A244" s="84" t="s">
        <v>99</v>
      </c>
      <c r="B244" s="88">
        <v>951</v>
      </c>
      <c r="C244" s="89" t="s">
        <v>13</v>
      </c>
      <c r="D244" s="89" t="s">
        <v>286</v>
      </c>
      <c r="E244" s="89" t="s">
        <v>96</v>
      </c>
      <c r="F244" s="89"/>
      <c r="G244" s="94">
        <v>0.36</v>
      </c>
      <c r="H244" s="5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2"/>
      <c r="Y244" s="160"/>
      <c r="Z244" s="165">
        <v>0.36</v>
      </c>
      <c r="AA244" s="162">
        <f t="shared" si="42"/>
        <v>100</v>
      </c>
      <c r="AB244" s="182"/>
      <c r="AC244" s="182"/>
    </row>
    <row r="245" spans="1:29" ht="32.25" outlineLevel="5" thickBot="1">
      <c r="A245" s="5" t="s">
        <v>107</v>
      </c>
      <c r="B245" s="21">
        <v>951</v>
      </c>
      <c r="C245" s="6" t="s">
        <v>13</v>
      </c>
      <c r="D245" s="6" t="s">
        <v>286</v>
      </c>
      <c r="E245" s="6" t="s">
        <v>101</v>
      </c>
      <c r="F245" s="6"/>
      <c r="G245" s="7">
        <f>G246</f>
        <v>0</v>
      </c>
      <c r="H245" s="5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2"/>
      <c r="Y245" s="160"/>
      <c r="Z245" s="145">
        <f>Z246</f>
        <v>0</v>
      </c>
      <c r="AA245" s="162">
        <v>0</v>
      </c>
      <c r="AB245" s="182"/>
      <c r="AC245" s="182"/>
    </row>
    <row r="246" spans="1:29" ht="32.25" outlineLevel="5" thickBot="1">
      <c r="A246" s="84" t="s">
        <v>109</v>
      </c>
      <c r="B246" s="88">
        <v>951</v>
      </c>
      <c r="C246" s="89" t="s">
        <v>13</v>
      </c>
      <c r="D246" s="89" t="s">
        <v>286</v>
      </c>
      <c r="E246" s="89" t="s">
        <v>103</v>
      </c>
      <c r="F246" s="89"/>
      <c r="G246" s="94">
        <v>0</v>
      </c>
      <c r="H246" s="5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2"/>
      <c r="Y246" s="160"/>
      <c r="Z246" s="165">
        <v>0</v>
      </c>
      <c r="AA246" s="162">
        <v>0</v>
      </c>
      <c r="AB246" s="182"/>
      <c r="AC246" s="182"/>
    </row>
    <row r="247" spans="1:29" ht="32.25" outlineLevel="5" thickBot="1">
      <c r="A247" s="90" t="s">
        <v>332</v>
      </c>
      <c r="B247" s="86">
        <v>951</v>
      </c>
      <c r="C247" s="87" t="s">
        <v>13</v>
      </c>
      <c r="D247" s="87" t="s">
        <v>333</v>
      </c>
      <c r="E247" s="87" t="s">
        <v>5</v>
      </c>
      <c r="F247" s="87"/>
      <c r="G247" s="16">
        <f>G248</f>
        <v>16.75</v>
      </c>
      <c r="H247" s="5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2"/>
      <c r="Y247" s="160"/>
      <c r="Z247" s="141">
        <f>Z248</f>
        <v>16.75</v>
      </c>
      <c r="AA247" s="162">
        <f t="shared" si="42"/>
        <v>100</v>
      </c>
      <c r="AB247" s="182"/>
      <c r="AC247" s="182"/>
    </row>
    <row r="248" spans="1:29" ht="32.25" outlineLevel="5" thickBot="1">
      <c r="A248" s="5" t="s">
        <v>107</v>
      </c>
      <c r="B248" s="21">
        <v>951</v>
      </c>
      <c r="C248" s="6" t="s">
        <v>13</v>
      </c>
      <c r="D248" s="6" t="s">
        <v>333</v>
      </c>
      <c r="E248" s="6" t="s">
        <v>101</v>
      </c>
      <c r="F248" s="6"/>
      <c r="G248" s="7">
        <f>G249</f>
        <v>16.75</v>
      </c>
      <c r="H248" s="5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2"/>
      <c r="Y248" s="160"/>
      <c r="Z248" s="145">
        <f>Z249</f>
        <v>16.75</v>
      </c>
      <c r="AA248" s="162">
        <f t="shared" si="42"/>
        <v>100</v>
      </c>
      <c r="AB248" s="182"/>
      <c r="AC248" s="182"/>
    </row>
    <row r="249" spans="1:29" ht="32.25" outlineLevel="5" thickBot="1">
      <c r="A249" s="84" t="s">
        <v>109</v>
      </c>
      <c r="B249" s="88">
        <v>951</v>
      </c>
      <c r="C249" s="89" t="s">
        <v>13</v>
      </c>
      <c r="D249" s="89" t="s">
        <v>333</v>
      </c>
      <c r="E249" s="89" t="s">
        <v>103</v>
      </c>
      <c r="F249" s="89"/>
      <c r="G249" s="94">
        <v>16.75</v>
      </c>
      <c r="H249" s="5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2"/>
      <c r="Y249" s="160"/>
      <c r="Z249" s="165">
        <v>16.75</v>
      </c>
      <c r="AA249" s="162">
        <f t="shared" si="42"/>
        <v>100</v>
      </c>
      <c r="AB249" s="182"/>
      <c r="AC249" s="182"/>
    </row>
    <row r="250" spans="1:29" ht="16.5" outlineLevel="5" thickBot="1">
      <c r="A250" s="13" t="s">
        <v>194</v>
      </c>
      <c r="B250" s="19">
        <v>951</v>
      </c>
      <c r="C250" s="11" t="s">
        <v>13</v>
      </c>
      <c r="D250" s="11" t="s">
        <v>6</v>
      </c>
      <c r="E250" s="11" t="s">
        <v>5</v>
      </c>
      <c r="F250" s="11"/>
      <c r="G250" s="142">
        <f>G251</f>
        <v>2530.68813</v>
      </c>
      <c r="H250" s="5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2"/>
      <c r="Y250" s="160"/>
      <c r="Z250" s="142">
        <f>Z251</f>
        <v>2530.688</v>
      </c>
      <c r="AA250" s="162">
        <f t="shared" si="42"/>
        <v>99.99999486305727</v>
      </c>
      <c r="AB250" s="182"/>
      <c r="AC250" s="182"/>
    </row>
    <row r="251" spans="1:29" ht="32.25" outlineLevel="4" thickBot="1">
      <c r="A251" s="8" t="s">
        <v>348</v>
      </c>
      <c r="B251" s="19">
        <v>951</v>
      </c>
      <c r="C251" s="9" t="s">
        <v>13</v>
      </c>
      <c r="D251" s="9" t="s">
        <v>324</v>
      </c>
      <c r="E251" s="9" t="s">
        <v>5</v>
      </c>
      <c r="F251" s="9"/>
      <c r="G251" s="139">
        <f>G252</f>
        <v>2530.68813</v>
      </c>
      <c r="H251" s="32">
        <f aca="true" t="shared" si="50" ref="H251:X251">H252+H254</f>
        <v>0</v>
      </c>
      <c r="I251" s="32">
        <f t="shared" si="50"/>
        <v>0</v>
      </c>
      <c r="J251" s="32">
        <f t="shared" si="50"/>
        <v>0</v>
      </c>
      <c r="K251" s="32">
        <f t="shared" si="50"/>
        <v>0</v>
      </c>
      <c r="L251" s="32">
        <f t="shared" si="50"/>
        <v>0</v>
      </c>
      <c r="M251" s="32">
        <f t="shared" si="50"/>
        <v>0</v>
      </c>
      <c r="N251" s="32">
        <f t="shared" si="50"/>
        <v>0</v>
      </c>
      <c r="O251" s="32">
        <f t="shared" si="50"/>
        <v>0</v>
      </c>
      <c r="P251" s="32">
        <f t="shared" si="50"/>
        <v>0</v>
      </c>
      <c r="Q251" s="32">
        <f t="shared" si="50"/>
        <v>0</v>
      </c>
      <c r="R251" s="32">
        <f t="shared" si="50"/>
        <v>0</v>
      </c>
      <c r="S251" s="32">
        <f t="shared" si="50"/>
        <v>0</v>
      </c>
      <c r="T251" s="32">
        <f t="shared" si="50"/>
        <v>0</v>
      </c>
      <c r="U251" s="32">
        <f t="shared" si="50"/>
        <v>0</v>
      </c>
      <c r="V251" s="32">
        <f t="shared" si="50"/>
        <v>0</v>
      </c>
      <c r="W251" s="32">
        <f t="shared" si="50"/>
        <v>0</v>
      </c>
      <c r="X251" s="32">
        <f t="shared" si="50"/>
        <v>5000</v>
      </c>
      <c r="Y251" s="160">
        <f>X251/G251*100</f>
        <v>197.57472051682637</v>
      </c>
      <c r="Z251" s="139">
        <f>Z252</f>
        <v>2530.688</v>
      </c>
      <c r="AA251" s="162">
        <f t="shared" si="42"/>
        <v>99.99999486305727</v>
      </c>
      <c r="AB251" s="182"/>
      <c r="AC251" s="182"/>
    </row>
    <row r="252" spans="1:29" ht="54.75" customHeight="1" outlineLevel="5" thickBot="1">
      <c r="A252" s="90" t="s">
        <v>323</v>
      </c>
      <c r="B252" s="86">
        <v>951</v>
      </c>
      <c r="C252" s="87" t="s">
        <v>13</v>
      </c>
      <c r="D252" s="87" t="s">
        <v>325</v>
      </c>
      <c r="E252" s="87" t="s">
        <v>5</v>
      </c>
      <c r="F252" s="87"/>
      <c r="G252" s="141">
        <f>G253</f>
        <v>2530.68813</v>
      </c>
      <c r="H252" s="26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44"/>
      <c r="X252" s="62">
        <v>0</v>
      </c>
      <c r="Y252" s="160">
        <f>X252/G252*100</f>
        <v>0</v>
      </c>
      <c r="Z252" s="141">
        <f>Z253</f>
        <v>2530.688</v>
      </c>
      <c r="AA252" s="162">
        <f t="shared" si="42"/>
        <v>99.99999486305727</v>
      </c>
      <c r="AB252" s="182"/>
      <c r="AC252" s="182"/>
    </row>
    <row r="253" spans="1:29" ht="36" customHeight="1" outlineLevel="5" thickBot="1">
      <c r="A253" s="5" t="s">
        <v>107</v>
      </c>
      <c r="B253" s="21">
        <v>951</v>
      </c>
      <c r="C253" s="6" t="s">
        <v>13</v>
      </c>
      <c r="D253" s="6" t="s">
        <v>325</v>
      </c>
      <c r="E253" s="6" t="s">
        <v>101</v>
      </c>
      <c r="F253" s="6"/>
      <c r="G253" s="145">
        <f>G254</f>
        <v>2530.68813</v>
      </c>
      <c r="H253" s="26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44"/>
      <c r="X253" s="62"/>
      <c r="Y253" s="160"/>
      <c r="Z253" s="145">
        <f>Z254</f>
        <v>2530.688</v>
      </c>
      <c r="AA253" s="162">
        <f t="shared" si="42"/>
        <v>99.99999486305727</v>
      </c>
      <c r="AB253" s="182"/>
      <c r="AC253" s="182"/>
    </row>
    <row r="254" spans="1:29" ht="32.25" outlineLevel="5" thickBot="1">
      <c r="A254" s="84" t="s">
        <v>109</v>
      </c>
      <c r="B254" s="88">
        <v>951</v>
      </c>
      <c r="C254" s="89" t="s">
        <v>13</v>
      </c>
      <c r="D254" s="89" t="s">
        <v>325</v>
      </c>
      <c r="E254" s="89" t="s">
        <v>103</v>
      </c>
      <c r="F254" s="89"/>
      <c r="G254" s="140">
        <v>2530.68813</v>
      </c>
      <c r="H254" s="26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44"/>
      <c r="X254" s="62">
        <v>5000</v>
      </c>
      <c r="Y254" s="160">
        <f>X254/G254*100</f>
        <v>197.57472051682637</v>
      </c>
      <c r="Z254" s="165">
        <v>2530.688</v>
      </c>
      <c r="AA254" s="162">
        <f t="shared" si="42"/>
        <v>99.99999486305727</v>
      </c>
      <c r="AB254" s="182"/>
      <c r="AC254" s="182"/>
    </row>
    <row r="255" spans="1:29" ht="16.5" outlineLevel="5" thickBot="1">
      <c r="A255" s="5" t="s">
        <v>29</v>
      </c>
      <c r="B255" s="21">
        <v>951</v>
      </c>
      <c r="C255" s="194" t="s">
        <v>13</v>
      </c>
      <c r="D255" s="194" t="s">
        <v>155</v>
      </c>
      <c r="E255" s="194" t="s">
        <v>5</v>
      </c>
      <c r="F255" s="89"/>
      <c r="G255" s="145">
        <f>G256</f>
        <v>0</v>
      </c>
      <c r="H255" s="145">
        <f aca="true" t="shared" si="51" ref="H255:Z255">H256</f>
        <v>0</v>
      </c>
      <c r="I255" s="145">
        <f t="shared" si="51"/>
        <v>0</v>
      </c>
      <c r="J255" s="145">
        <f t="shared" si="51"/>
        <v>0</v>
      </c>
      <c r="K255" s="145">
        <f t="shared" si="51"/>
        <v>0</v>
      </c>
      <c r="L255" s="145">
        <f t="shared" si="51"/>
        <v>0</v>
      </c>
      <c r="M255" s="145">
        <f t="shared" si="51"/>
        <v>0</v>
      </c>
      <c r="N255" s="145">
        <f t="shared" si="51"/>
        <v>0</v>
      </c>
      <c r="O255" s="145">
        <f t="shared" si="51"/>
        <v>0</v>
      </c>
      <c r="P255" s="145">
        <f t="shared" si="51"/>
        <v>0</v>
      </c>
      <c r="Q255" s="145">
        <f t="shared" si="51"/>
        <v>0</v>
      </c>
      <c r="R255" s="145">
        <f t="shared" si="51"/>
        <v>0</v>
      </c>
      <c r="S255" s="145">
        <f t="shared" si="51"/>
        <v>0</v>
      </c>
      <c r="T255" s="145">
        <f t="shared" si="51"/>
        <v>0</v>
      </c>
      <c r="U255" s="145">
        <f t="shared" si="51"/>
        <v>0</v>
      </c>
      <c r="V255" s="145">
        <f t="shared" si="51"/>
        <v>0</v>
      </c>
      <c r="W255" s="145">
        <f t="shared" si="51"/>
        <v>0</v>
      </c>
      <c r="X255" s="145">
        <f t="shared" si="51"/>
        <v>0</v>
      </c>
      <c r="Y255" s="145">
        <f t="shared" si="51"/>
        <v>0</v>
      </c>
      <c r="Z255" s="145">
        <f t="shared" si="51"/>
        <v>109.551</v>
      </c>
      <c r="AA255" s="162">
        <v>0</v>
      </c>
      <c r="AB255" s="182"/>
      <c r="AC255" s="182"/>
    </row>
    <row r="256" spans="1:29" ht="32.25" outlineLevel="5" thickBot="1">
      <c r="A256" s="84" t="s">
        <v>107</v>
      </c>
      <c r="B256" s="88">
        <v>951</v>
      </c>
      <c r="C256" s="89" t="s">
        <v>13</v>
      </c>
      <c r="D256" s="89" t="s">
        <v>155</v>
      </c>
      <c r="E256" s="89" t="s">
        <v>101</v>
      </c>
      <c r="F256" s="89"/>
      <c r="G256" s="140">
        <v>0</v>
      </c>
      <c r="H256" s="140">
        <v>0</v>
      </c>
      <c r="I256" s="140">
        <v>0</v>
      </c>
      <c r="J256" s="140">
        <v>0</v>
      </c>
      <c r="K256" s="140">
        <v>0</v>
      </c>
      <c r="L256" s="140">
        <v>0</v>
      </c>
      <c r="M256" s="140">
        <v>0</v>
      </c>
      <c r="N256" s="140">
        <v>0</v>
      </c>
      <c r="O256" s="140">
        <v>0</v>
      </c>
      <c r="P256" s="140">
        <v>0</v>
      </c>
      <c r="Q256" s="140">
        <v>0</v>
      </c>
      <c r="R256" s="140">
        <v>0</v>
      </c>
      <c r="S256" s="140">
        <v>0</v>
      </c>
      <c r="T256" s="140">
        <v>0</v>
      </c>
      <c r="U256" s="140">
        <v>0</v>
      </c>
      <c r="V256" s="140">
        <v>0</v>
      </c>
      <c r="W256" s="140">
        <v>0</v>
      </c>
      <c r="X256" s="140">
        <v>0</v>
      </c>
      <c r="Y256" s="140">
        <v>0</v>
      </c>
      <c r="Z256" s="140">
        <f>Z257</f>
        <v>109.551</v>
      </c>
      <c r="AA256" s="162">
        <v>0</v>
      </c>
      <c r="AB256" s="182"/>
      <c r="AC256" s="182"/>
    </row>
    <row r="257" spans="1:29" ht="32.25" outlineLevel="5" thickBot="1">
      <c r="A257" s="84" t="s">
        <v>109</v>
      </c>
      <c r="B257" s="88">
        <v>951</v>
      </c>
      <c r="C257" s="89" t="s">
        <v>13</v>
      </c>
      <c r="D257" s="89" t="s">
        <v>155</v>
      </c>
      <c r="E257" s="89" t="s">
        <v>103</v>
      </c>
      <c r="F257" s="89"/>
      <c r="G257" s="140">
        <v>0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195"/>
      <c r="Y257" s="196">
        <v>109.551</v>
      </c>
      <c r="Z257" s="165">
        <v>109.551</v>
      </c>
      <c r="AA257" s="162">
        <v>0</v>
      </c>
      <c r="AB257" s="182"/>
      <c r="AC257" s="182"/>
    </row>
    <row r="258" spans="1:29" ht="19.5" outlineLevel="5" thickBot="1">
      <c r="A258" s="104" t="s">
        <v>50</v>
      </c>
      <c r="B258" s="18">
        <v>951</v>
      </c>
      <c r="C258" s="14" t="s">
        <v>49</v>
      </c>
      <c r="D258" s="14" t="s">
        <v>6</v>
      </c>
      <c r="E258" s="14" t="s">
        <v>5</v>
      </c>
      <c r="F258" s="14"/>
      <c r="G258" s="138">
        <f>G259+G268+G273</f>
        <v>12903.905509999999</v>
      </c>
      <c r="H258" s="138">
        <f aca="true" t="shared" si="52" ref="H258:Z258">H259+H268+H273</f>
        <v>0</v>
      </c>
      <c r="I258" s="138">
        <f t="shared" si="52"/>
        <v>0</v>
      </c>
      <c r="J258" s="138">
        <f t="shared" si="52"/>
        <v>0</v>
      </c>
      <c r="K258" s="138">
        <f t="shared" si="52"/>
        <v>0</v>
      </c>
      <c r="L258" s="138">
        <f t="shared" si="52"/>
        <v>0</v>
      </c>
      <c r="M258" s="138">
        <f t="shared" si="52"/>
        <v>0</v>
      </c>
      <c r="N258" s="138">
        <f t="shared" si="52"/>
        <v>0</v>
      </c>
      <c r="O258" s="138">
        <f t="shared" si="52"/>
        <v>0</v>
      </c>
      <c r="P258" s="138">
        <f t="shared" si="52"/>
        <v>0</v>
      </c>
      <c r="Q258" s="138">
        <f t="shared" si="52"/>
        <v>0</v>
      </c>
      <c r="R258" s="138">
        <f t="shared" si="52"/>
        <v>0</v>
      </c>
      <c r="S258" s="138">
        <f t="shared" si="52"/>
        <v>0</v>
      </c>
      <c r="T258" s="138">
        <f t="shared" si="52"/>
        <v>0</v>
      </c>
      <c r="U258" s="138">
        <f t="shared" si="52"/>
        <v>0</v>
      </c>
      <c r="V258" s="138">
        <f t="shared" si="52"/>
        <v>0</v>
      </c>
      <c r="W258" s="138">
        <f t="shared" si="52"/>
        <v>0</v>
      </c>
      <c r="X258" s="138">
        <f t="shared" si="52"/>
        <v>1409.01825</v>
      </c>
      <c r="Y258" s="138">
        <f t="shared" si="52"/>
        <v>12.250528052650331</v>
      </c>
      <c r="Z258" s="138">
        <f t="shared" si="52"/>
        <v>12068.43967</v>
      </c>
      <c r="AA258" s="162">
        <f t="shared" si="42"/>
        <v>93.52548079840986</v>
      </c>
      <c r="AB258" s="182"/>
      <c r="AC258" s="182"/>
    </row>
    <row r="259" spans="1:29" ht="16.5" outlineLevel="5" thickBot="1">
      <c r="A259" s="120" t="s">
        <v>40</v>
      </c>
      <c r="B259" s="18">
        <v>951</v>
      </c>
      <c r="C259" s="39" t="s">
        <v>20</v>
      </c>
      <c r="D259" s="39" t="s">
        <v>6</v>
      </c>
      <c r="E259" s="39" t="s">
        <v>5</v>
      </c>
      <c r="F259" s="39"/>
      <c r="G259" s="158">
        <f>G264+G260</f>
        <v>11515.43651</v>
      </c>
      <c r="H259" s="158">
        <f aca="true" t="shared" si="53" ref="H259:Z259">H264+H260</f>
        <v>0</v>
      </c>
      <c r="I259" s="158">
        <f t="shared" si="53"/>
        <v>0</v>
      </c>
      <c r="J259" s="158">
        <f t="shared" si="53"/>
        <v>0</v>
      </c>
      <c r="K259" s="158">
        <f t="shared" si="53"/>
        <v>0</v>
      </c>
      <c r="L259" s="158">
        <f t="shared" si="53"/>
        <v>0</v>
      </c>
      <c r="M259" s="158">
        <f t="shared" si="53"/>
        <v>0</v>
      </c>
      <c r="N259" s="158">
        <f t="shared" si="53"/>
        <v>0</v>
      </c>
      <c r="O259" s="158">
        <f t="shared" si="53"/>
        <v>0</v>
      </c>
      <c r="P259" s="158">
        <f t="shared" si="53"/>
        <v>0</v>
      </c>
      <c r="Q259" s="158">
        <f t="shared" si="53"/>
        <v>0</v>
      </c>
      <c r="R259" s="158">
        <f t="shared" si="53"/>
        <v>0</v>
      </c>
      <c r="S259" s="158">
        <f t="shared" si="53"/>
        <v>0</v>
      </c>
      <c r="T259" s="158">
        <f t="shared" si="53"/>
        <v>0</v>
      </c>
      <c r="U259" s="158">
        <f t="shared" si="53"/>
        <v>0</v>
      </c>
      <c r="V259" s="158">
        <f t="shared" si="53"/>
        <v>0</v>
      </c>
      <c r="W259" s="158">
        <f t="shared" si="53"/>
        <v>0</v>
      </c>
      <c r="X259" s="158">
        <f t="shared" si="53"/>
        <v>1409.01825</v>
      </c>
      <c r="Y259" s="158">
        <f t="shared" si="53"/>
        <v>12.250528052650331</v>
      </c>
      <c r="Z259" s="158">
        <f t="shared" si="53"/>
        <v>10759.30891</v>
      </c>
      <c r="AA259" s="162">
        <f t="shared" si="42"/>
        <v>93.43379124757122</v>
      </c>
      <c r="AB259" s="182"/>
      <c r="AC259" s="182"/>
    </row>
    <row r="260" spans="1:29" ht="32.25" outlineLevel="5" thickBot="1">
      <c r="A260" s="108" t="s">
        <v>144</v>
      </c>
      <c r="B260" s="19">
        <v>951</v>
      </c>
      <c r="C260" s="9" t="s">
        <v>20</v>
      </c>
      <c r="D260" s="9" t="s">
        <v>145</v>
      </c>
      <c r="E260" s="9" t="s">
        <v>5</v>
      </c>
      <c r="F260" s="9"/>
      <c r="G260" s="151">
        <f>G261</f>
        <v>13.74251</v>
      </c>
      <c r="H260" s="5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2"/>
      <c r="Y260" s="160"/>
      <c r="Z260" s="139">
        <f aca="true" t="shared" si="54" ref="Z260:Z266">Z261</f>
        <v>13.74251</v>
      </c>
      <c r="AA260" s="162">
        <f t="shared" si="42"/>
        <v>100</v>
      </c>
      <c r="AB260" s="182"/>
      <c r="AC260" s="182"/>
    </row>
    <row r="261" spans="1:29" ht="32.25" outlineLevel="5" thickBot="1">
      <c r="A261" s="108" t="s">
        <v>146</v>
      </c>
      <c r="B261" s="19">
        <v>951</v>
      </c>
      <c r="C261" s="9" t="s">
        <v>20</v>
      </c>
      <c r="D261" s="9" t="s">
        <v>147</v>
      </c>
      <c r="E261" s="9" t="s">
        <v>5</v>
      </c>
      <c r="F261" s="9"/>
      <c r="G261" s="151">
        <f>G262</f>
        <v>13.74251</v>
      </c>
      <c r="H261" s="5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2"/>
      <c r="Y261" s="160"/>
      <c r="Z261" s="139">
        <f t="shared" si="54"/>
        <v>13.74251</v>
      </c>
      <c r="AA261" s="162">
        <f t="shared" si="42"/>
        <v>100</v>
      </c>
      <c r="AB261" s="182"/>
      <c r="AC261" s="182"/>
    </row>
    <row r="262" spans="1:29" ht="16.5" outlineLevel="5" thickBot="1">
      <c r="A262" s="90" t="s">
        <v>158</v>
      </c>
      <c r="B262" s="86">
        <v>951</v>
      </c>
      <c r="C262" s="87" t="s">
        <v>20</v>
      </c>
      <c r="D262" s="87" t="s">
        <v>159</v>
      </c>
      <c r="E262" s="87" t="s">
        <v>5</v>
      </c>
      <c r="F262" s="87"/>
      <c r="G262" s="153">
        <f>G263</f>
        <v>13.74251</v>
      </c>
      <c r="H262" s="5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2"/>
      <c r="Y262" s="160"/>
      <c r="Z262" s="141">
        <f t="shared" si="54"/>
        <v>13.74251</v>
      </c>
      <c r="AA262" s="162">
        <f t="shared" si="42"/>
        <v>100</v>
      </c>
      <c r="AB262" s="182"/>
      <c r="AC262" s="182"/>
    </row>
    <row r="263" spans="1:29" s="178" customFormat="1" ht="16.5" outlineLevel="5" thickBot="1">
      <c r="A263" s="169" t="s">
        <v>118</v>
      </c>
      <c r="B263" s="170">
        <v>951</v>
      </c>
      <c r="C263" s="171" t="s">
        <v>20</v>
      </c>
      <c r="D263" s="171" t="s">
        <v>159</v>
      </c>
      <c r="E263" s="171" t="s">
        <v>92</v>
      </c>
      <c r="F263" s="171"/>
      <c r="G263" s="180">
        <v>13.74251</v>
      </c>
      <c r="H263" s="173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5"/>
      <c r="Y263" s="176"/>
      <c r="Z263" s="172">
        <v>13.74251</v>
      </c>
      <c r="AA263" s="162">
        <f t="shared" si="42"/>
        <v>100</v>
      </c>
      <c r="AB263" s="182"/>
      <c r="AC263" s="182"/>
    </row>
    <row r="264" spans="1:29" ht="32.25" outlineLevel="6" thickBot="1">
      <c r="A264" s="76" t="s">
        <v>305</v>
      </c>
      <c r="B264" s="19">
        <v>951</v>
      </c>
      <c r="C264" s="9" t="s">
        <v>20</v>
      </c>
      <c r="D264" s="9" t="s">
        <v>195</v>
      </c>
      <c r="E264" s="9" t="s">
        <v>5</v>
      </c>
      <c r="F264" s="9"/>
      <c r="G264" s="139">
        <f>G265</f>
        <v>11501.694</v>
      </c>
      <c r="H264" s="29">
        <f aca="true" t="shared" si="55" ref="H264:X264">H271+H276</f>
        <v>0</v>
      </c>
      <c r="I264" s="29">
        <f t="shared" si="55"/>
        <v>0</v>
      </c>
      <c r="J264" s="29">
        <f t="shared" si="55"/>
        <v>0</v>
      </c>
      <c r="K264" s="29">
        <f t="shared" si="55"/>
        <v>0</v>
      </c>
      <c r="L264" s="29">
        <f t="shared" si="55"/>
        <v>0</v>
      </c>
      <c r="M264" s="29">
        <f t="shared" si="55"/>
        <v>0</v>
      </c>
      <c r="N264" s="29">
        <f t="shared" si="55"/>
        <v>0</v>
      </c>
      <c r="O264" s="29">
        <f t="shared" si="55"/>
        <v>0</v>
      </c>
      <c r="P264" s="29">
        <f t="shared" si="55"/>
        <v>0</v>
      </c>
      <c r="Q264" s="29">
        <f t="shared" si="55"/>
        <v>0</v>
      </c>
      <c r="R264" s="29">
        <f t="shared" si="55"/>
        <v>0</v>
      </c>
      <c r="S264" s="29">
        <f t="shared" si="55"/>
        <v>0</v>
      </c>
      <c r="T264" s="29">
        <f t="shared" si="55"/>
        <v>0</v>
      </c>
      <c r="U264" s="29">
        <f t="shared" si="55"/>
        <v>0</v>
      </c>
      <c r="V264" s="29">
        <f t="shared" si="55"/>
        <v>0</v>
      </c>
      <c r="W264" s="29">
        <f t="shared" si="55"/>
        <v>0</v>
      </c>
      <c r="X264" s="70">
        <f t="shared" si="55"/>
        <v>1409.01825</v>
      </c>
      <c r="Y264" s="160">
        <f>X264/G264*100</f>
        <v>12.250528052650331</v>
      </c>
      <c r="Z264" s="139">
        <f t="shared" si="54"/>
        <v>10745.5664</v>
      </c>
      <c r="AA264" s="162">
        <f t="shared" si="42"/>
        <v>93.42594577807408</v>
      </c>
      <c r="AB264" s="182"/>
      <c r="AC264" s="182"/>
    </row>
    <row r="265" spans="1:29" ht="32.25" outlineLevel="6" thickBot="1">
      <c r="A265" s="121" t="s">
        <v>196</v>
      </c>
      <c r="B265" s="128">
        <v>951</v>
      </c>
      <c r="C265" s="87" t="s">
        <v>20</v>
      </c>
      <c r="D265" s="87" t="s">
        <v>197</v>
      </c>
      <c r="E265" s="87" t="s">
        <v>5</v>
      </c>
      <c r="F265" s="91"/>
      <c r="G265" s="141">
        <f>G266</f>
        <v>11501.694</v>
      </c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0"/>
      <c r="Y265" s="160"/>
      <c r="Z265" s="141">
        <f t="shared" si="54"/>
        <v>10745.5664</v>
      </c>
      <c r="AA265" s="162">
        <f t="shared" si="42"/>
        <v>93.42594577807408</v>
      </c>
      <c r="AB265" s="182"/>
      <c r="AC265" s="182"/>
    </row>
    <row r="266" spans="1:29" ht="19.5" outlineLevel="6" thickBot="1">
      <c r="A266" s="5" t="s">
        <v>129</v>
      </c>
      <c r="B266" s="21">
        <v>951</v>
      </c>
      <c r="C266" s="6" t="s">
        <v>20</v>
      </c>
      <c r="D266" s="6" t="s">
        <v>197</v>
      </c>
      <c r="E266" s="6" t="s">
        <v>5</v>
      </c>
      <c r="F266" s="74"/>
      <c r="G266" s="145">
        <f>G267</f>
        <v>11501.694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0"/>
      <c r="Y266" s="160"/>
      <c r="Z266" s="145">
        <f t="shared" si="54"/>
        <v>10745.5664</v>
      </c>
      <c r="AA266" s="162">
        <f t="shared" si="42"/>
        <v>93.42594577807408</v>
      </c>
      <c r="AB266" s="182"/>
      <c r="AC266" s="182"/>
    </row>
    <row r="267" spans="1:29" ht="48" outlineLevel="6" thickBot="1">
      <c r="A267" s="92" t="s">
        <v>306</v>
      </c>
      <c r="B267" s="130">
        <v>951</v>
      </c>
      <c r="C267" s="89" t="s">
        <v>20</v>
      </c>
      <c r="D267" s="89" t="s">
        <v>197</v>
      </c>
      <c r="E267" s="89" t="s">
        <v>92</v>
      </c>
      <c r="F267" s="93"/>
      <c r="G267" s="140">
        <v>11501.694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0"/>
      <c r="Y267" s="160"/>
      <c r="Z267" s="165">
        <v>10745.5664</v>
      </c>
      <c r="AA267" s="162">
        <f t="shared" si="42"/>
        <v>93.42594577807408</v>
      </c>
      <c r="AB267" s="182"/>
      <c r="AC267" s="182"/>
    </row>
    <row r="268" spans="1:29" ht="32.25" outlineLevel="6" thickBot="1">
      <c r="A268" s="120" t="s">
        <v>61</v>
      </c>
      <c r="B268" s="18">
        <v>951</v>
      </c>
      <c r="C268" s="39" t="s">
        <v>60</v>
      </c>
      <c r="D268" s="39" t="s">
        <v>6</v>
      </c>
      <c r="E268" s="39" t="s">
        <v>5</v>
      </c>
      <c r="F268" s="39"/>
      <c r="G268" s="115">
        <f>G269</f>
        <v>41.552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0"/>
      <c r="Y268" s="160"/>
      <c r="Z268" s="158">
        <f>Z269</f>
        <v>41.552</v>
      </c>
      <c r="AA268" s="162">
        <f t="shared" si="42"/>
        <v>100</v>
      </c>
      <c r="AB268" s="182"/>
      <c r="AC268" s="182"/>
    </row>
    <row r="269" spans="1:29" ht="19.5" outlineLevel="6" thickBot="1">
      <c r="A269" s="8" t="s">
        <v>349</v>
      </c>
      <c r="B269" s="19">
        <v>951</v>
      </c>
      <c r="C269" s="9" t="s">
        <v>60</v>
      </c>
      <c r="D269" s="9" t="s">
        <v>198</v>
      </c>
      <c r="E269" s="9" t="s">
        <v>5</v>
      </c>
      <c r="F269" s="9"/>
      <c r="G269" s="10">
        <f>G270</f>
        <v>41.552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0"/>
      <c r="Y269" s="160"/>
      <c r="Z269" s="139">
        <f>Z270</f>
        <v>41.552</v>
      </c>
      <c r="AA269" s="162">
        <f t="shared" si="42"/>
        <v>100</v>
      </c>
      <c r="AB269" s="182"/>
      <c r="AC269" s="182"/>
    </row>
    <row r="270" spans="1:29" ht="48" outlineLevel="6" thickBot="1">
      <c r="A270" s="110" t="s">
        <v>199</v>
      </c>
      <c r="B270" s="86">
        <v>951</v>
      </c>
      <c r="C270" s="87" t="s">
        <v>60</v>
      </c>
      <c r="D270" s="87" t="s">
        <v>200</v>
      </c>
      <c r="E270" s="87" t="s">
        <v>5</v>
      </c>
      <c r="F270" s="87"/>
      <c r="G270" s="16">
        <f>G271</f>
        <v>41.552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0"/>
      <c r="Y270" s="160"/>
      <c r="Z270" s="141">
        <f>Z271</f>
        <v>41.552</v>
      </c>
      <c r="AA270" s="162">
        <f t="shared" si="42"/>
        <v>100</v>
      </c>
      <c r="AB270" s="182"/>
      <c r="AC270" s="182"/>
    </row>
    <row r="271" spans="1:29" ht="32.25" outlineLevel="6" thickBot="1">
      <c r="A271" s="5" t="s">
        <v>107</v>
      </c>
      <c r="B271" s="21">
        <v>951</v>
      </c>
      <c r="C271" s="6" t="s">
        <v>60</v>
      </c>
      <c r="D271" s="6" t="s">
        <v>200</v>
      </c>
      <c r="E271" s="6" t="s">
        <v>101</v>
      </c>
      <c r="F271" s="6"/>
      <c r="G271" s="7">
        <f>G272</f>
        <v>41.552</v>
      </c>
      <c r="H271" s="10">
        <f aca="true" t="shared" si="56" ref="H271:X272">H272</f>
        <v>0</v>
      </c>
      <c r="I271" s="10">
        <f t="shared" si="56"/>
        <v>0</v>
      </c>
      <c r="J271" s="10">
        <f t="shared" si="56"/>
        <v>0</v>
      </c>
      <c r="K271" s="10">
        <f t="shared" si="56"/>
        <v>0</v>
      </c>
      <c r="L271" s="10">
        <f t="shared" si="56"/>
        <v>0</v>
      </c>
      <c r="M271" s="10">
        <f t="shared" si="56"/>
        <v>0</v>
      </c>
      <c r="N271" s="10">
        <f t="shared" si="56"/>
        <v>0</v>
      </c>
      <c r="O271" s="10">
        <f t="shared" si="56"/>
        <v>0</v>
      </c>
      <c r="P271" s="10">
        <f t="shared" si="56"/>
        <v>0</v>
      </c>
      <c r="Q271" s="10">
        <f t="shared" si="56"/>
        <v>0</v>
      </c>
      <c r="R271" s="10">
        <f t="shared" si="56"/>
        <v>0</v>
      </c>
      <c r="S271" s="10">
        <f t="shared" si="56"/>
        <v>0</v>
      </c>
      <c r="T271" s="10">
        <f t="shared" si="56"/>
        <v>0</v>
      </c>
      <c r="U271" s="10">
        <f t="shared" si="56"/>
        <v>0</v>
      </c>
      <c r="V271" s="10">
        <f t="shared" si="56"/>
        <v>0</v>
      </c>
      <c r="W271" s="10">
        <f t="shared" si="56"/>
        <v>0</v>
      </c>
      <c r="X271" s="63">
        <f t="shared" si="56"/>
        <v>0</v>
      </c>
      <c r="Y271" s="160">
        <f>X271/G271*100</f>
        <v>0</v>
      </c>
      <c r="Z271" s="145">
        <f>Z272</f>
        <v>41.552</v>
      </c>
      <c r="AA271" s="162">
        <f aca="true" t="shared" si="57" ref="AA271:AA337">Z271/G271*100</f>
        <v>100</v>
      </c>
      <c r="AB271" s="182"/>
      <c r="AC271" s="182"/>
    </row>
    <row r="272" spans="1:29" ht="32.25" outlineLevel="6" thickBot="1">
      <c r="A272" s="84" t="s">
        <v>109</v>
      </c>
      <c r="B272" s="88">
        <v>951</v>
      </c>
      <c r="C272" s="89" t="s">
        <v>60</v>
      </c>
      <c r="D272" s="89" t="s">
        <v>200</v>
      </c>
      <c r="E272" s="89" t="s">
        <v>103</v>
      </c>
      <c r="F272" s="89"/>
      <c r="G272" s="94">
        <v>41.552</v>
      </c>
      <c r="H272" s="12">
        <f t="shared" si="56"/>
        <v>0</v>
      </c>
      <c r="I272" s="12">
        <f t="shared" si="56"/>
        <v>0</v>
      </c>
      <c r="J272" s="12">
        <f t="shared" si="56"/>
        <v>0</v>
      </c>
      <c r="K272" s="12">
        <f t="shared" si="56"/>
        <v>0</v>
      </c>
      <c r="L272" s="12">
        <f t="shared" si="56"/>
        <v>0</v>
      </c>
      <c r="M272" s="12">
        <f t="shared" si="56"/>
        <v>0</v>
      </c>
      <c r="N272" s="12">
        <f t="shared" si="56"/>
        <v>0</v>
      </c>
      <c r="O272" s="12">
        <f t="shared" si="56"/>
        <v>0</v>
      </c>
      <c r="P272" s="12">
        <f t="shared" si="56"/>
        <v>0</v>
      </c>
      <c r="Q272" s="12">
        <f t="shared" si="56"/>
        <v>0</v>
      </c>
      <c r="R272" s="12">
        <f t="shared" si="56"/>
        <v>0</v>
      </c>
      <c r="S272" s="12">
        <f t="shared" si="56"/>
        <v>0</v>
      </c>
      <c r="T272" s="12">
        <f t="shared" si="56"/>
        <v>0</v>
      </c>
      <c r="U272" s="12">
        <f t="shared" si="56"/>
        <v>0</v>
      </c>
      <c r="V272" s="12">
        <f t="shared" si="56"/>
        <v>0</v>
      </c>
      <c r="W272" s="12">
        <f t="shared" si="56"/>
        <v>0</v>
      </c>
      <c r="X272" s="64">
        <f t="shared" si="56"/>
        <v>0</v>
      </c>
      <c r="Y272" s="160">
        <f>X272/G272*100</f>
        <v>0</v>
      </c>
      <c r="Z272" s="165">
        <v>41.552</v>
      </c>
      <c r="AA272" s="162">
        <f t="shared" si="57"/>
        <v>100</v>
      </c>
      <c r="AB272" s="182"/>
      <c r="AC272" s="182"/>
    </row>
    <row r="273" spans="1:29" ht="19.5" outlineLevel="6" thickBot="1">
      <c r="A273" s="120" t="s">
        <v>35</v>
      </c>
      <c r="B273" s="18">
        <v>951</v>
      </c>
      <c r="C273" s="39" t="s">
        <v>14</v>
      </c>
      <c r="D273" s="39" t="s">
        <v>6</v>
      </c>
      <c r="E273" s="39" t="s">
        <v>5</v>
      </c>
      <c r="F273" s="39"/>
      <c r="G273" s="158">
        <f>G274</f>
        <v>1346.9170000000001</v>
      </c>
      <c r="H273" s="24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42"/>
      <c r="X273" s="62">
        <v>0</v>
      </c>
      <c r="Y273" s="160">
        <f>X273/G273*100</f>
        <v>0</v>
      </c>
      <c r="Z273" s="158">
        <f>Z274</f>
        <v>1267.57876</v>
      </c>
      <c r="AA273" s="162">
        <f t="shared" si="57"/>
        <v>94.10964149981031</v>
      </c>
      <c r="AB273" s="182"/>
      <c r="AC273" s="182"/>
    </row>
    <row r="274" spans="1:29" ht="32.25" outlineLevel="6" thickBot="1">
      <c r="A274" s="108" t="s">
        <v>144</v>
      </c>
      <c r="B274" s="19">
        <v>951</v>
      </c>
      <c r="C274" s="9" t="s">
        <v>14</v>
      </c>
      <c r="D274" s="9" t="s">
        <v>145</v>
      </c>
      <c r="E274" s="9" t="s">
        <v>5</v>
      </c>
      <c r="F274" s="9"/>
      <c r="G274" s="139">
        <f>G275</f>
        <v>1346.9170000000001</v>
      </c>
      <c r="H274" s="73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2"/>
      <c r="Y274" s="160"/>
      <c r="Z274" s="139">
        <f>Z275</f>
        <v>1267.57876</v>
      </c>
      <c r="AA274" s="162">
        <f t="shared" si="57"/>
        <v>94.10964149981031</v>
      </c>
      <c r="AB274" s="182"/>
      <c r="AC274" s="182"/>
    </row>
    <row r="275" spans="1:29" ht="32.25" outlineLevel="6" thickBot="1">
      <c r="A275" s="108" t="s">
        <v>146</v>
      </c>
      <c r="B275" s="19">
        <v>951</v>
      </c>
      <c r="C275" s="11" t="s">
        <v>14</v>
      </c>
      <c r="D275" s="11" t="s">
        <v>147</v>
      </c>
      <c r="E275" s="11" t="s">
        <v>5</v>
      </c>
      <c r="F275" s="11"/>
      <c r="G275" s="142">
        <f>G276</f>
        <v>1346.9170000000001</v>
      </c>
      <c r="H275" s="73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2"/>
      <c r="Y275" s="160"/>
      <c r="Z275" s="142">
        <f>Z276</f>
        <v>1267.57876</v>
      </c>
      <c r="AA275" s="162">
        <f t="shared" si="57"/>
        <v>94.10964149981031</v>
      </c>
      <c r="AB275" s="182"/>
      <c r="AC275" s="182"/>
    </row>
    <row r="276" spans="1:29" ht="48" outlineLevel="6" thickBot="1">
      <c r="A276" s="109" t="s">
        <v>303</v>
      </c>
      <c r="B276" s="126">
        <v>951</v>
      </c>
      <c r="C276" s="87" t="s">
        <v>14</v>
      </c>
      <c r="D276" s="87" t="s">
        <v>150</v>
      </c>
      <c r="E276" s="87" t="s">
        <v>5</v>
      </c>
      <c r="F276" s="87"/>
      <c r="G276" s="141">
        <f>G277+G280</f>
        <v>1346.9170000000001</v>
      </c>
      <c r="H276" s="31">
        <f aca="true" t="shared" si="58" ref="H276:X278">H277</f>
        <v>0</v>
      </c>
      <c r="I276" s="31">
        <f t="shared" si="58"/>
        <v>0</v>
      </c>
      <c r="J276" s="31">
        <f t="shared" si="58"/>
        <v>0</v>
      </c>
      <c r="K276" s="31">
        <f t="shared" si="58"/>
        <v>0</v>
      </c>
      <c r="L276" s="31">
        <f t="shared" si="58"/>
        <v>0</v>
      </c>
      <c r="M276" s="31">
        <f t="shared" si="58"/>
        <v>0</v>
      </c>
      <c r="N276" s="31">
        <f t="shared" si="58"/>
        <v>0</v>
      </c>
      <c r="O276" s="31">
        <f t="shared" si="58"/>
        <v>0</v>
      </c>
      <c r="P276" s="31">
        <f t="shared" si="58"/>
        <v>0</v>
      </c>
      <c r="Q276" s="31">
        <f t="shared" si="58"/>
        <v>0</v>
      </c>
      <c r="R276" s="31">
        <f t="shared" si="58"/>
        <v>0</v>
      </c>
      <c r="S276" s="31">
        <f t="shared" si="58"/>
        <v>0</v>
      </c>
      <c r="T276" s="31">
        <f t="shared" si="58"/>
        <v>0</v>
      </c>
      <c r="U276" s="31">
        <f t="shared" si="58"/>
        <v>0</v>
      </c>
      <c r="V276" s="31">
        <f t="shared" si="58"/>
        <v>0</v>
      </c>
      <c r="W276" s="31">
        <f t="shared" si="58"/>
        <v>0</v>
      </c>
      <c r="X276" s="63">
        <f t="shared" si="58"/>
        <v>1409.01825</v>
      </c>
      <c r="Y276" s="160">
        <f>X276/G276*100</f>
        <v>104.61062188687202</v>
      </c>
      <c r="Z276" s="141">
        <f>Z277+Z280</f>
        <v>1267.57876</v>
      </c>
      <c r="AA276" s="162">
        <f t="shared" si="57"/>
        <v>94.10964149981031</v>
      </c>
      <c r="AB276" s="182"/>
      <c r="AC276" s="182"/>
    </row>
    <row r="277" spans="1:29" ht="32.25" outlineLevel="6" thickBot="1">
      <c r="A277" s="5" t="s">
        <v>98</v>
      </c>
      <c r="B277" s="21">
        <v>951</v>
      </c>
      <c r="C277" s="6" t="s">
        <v>14</v>
      </c>
      <c r="D277" s="6" t="s">
        <v>150</v>
      </c>
      <c r="E277" s="6" t="s">
        <v>95</v>
      </c>
      <c r="F277" s="6"/>
      <c r="G277" s="145">
        <f>G278+G279</f>
        <v>1339.18</v>
      </c>
      <c r="H277" s="32">
        <f t="shared" si="58"/>
        <v>0</v>
      </c>
      <c r="I277" s="32">
        <f t="shared" si="58"/>
        <v>0</v>
      </c>
      <c r="J277" s="32">
        <f t="shared" si="58"/>
        <v>0</v>
      </c>
      <c r="K277" s="32">
        <f t="shared" si="58"/>
        <v>0</v>
      </c>
      <c r="L277" s="32">
        <f t="shared" si="58"/>
        <v>0</v>
      </c>
      <c r="M277" s="32">
        <f t="shared" si="58"/>
        <v>0</v>
      </c>
      <c r="N277" s="32">
        <f t="shared" si="58"/>
        <v>0</v>
      </c>
      <c r="O277" s="32">
        <f t="shared" si="58"/>
        <v>0</v>
      </c>
      <c r="P277" s="32">
        <f t="shared" si="58"/>
        <v>0</v>
      </c>
      <c r="Q277" s="32">
        <f t="shared" si="58"/>
        <v>0</v>
      </c>
      <c r="R277" s="32">
        <f t="shared" si="58"/>
        <v>0</v>
      </c>
      <c r="S277" s="32">
        <f t="shared" si="58"/>
        <v>0</v>
      </c>
      <c r="T277" s="32">
        <f t="shared" si="58"/>
        <v>0</v>
      </c>
      <c r="U277" s="32">
        <f t="shared" si="58"/>
        <v>0</v>
      </c>
      <c r="V277" s="32">
        <f t="shared" si="58"/>
        <v>0</v>
      </c>
      <c r="W277" s="32">
        <f t="shared" si="58"/>
        <v>0</v>
      </c>
      <c r="X277" s="64">
        <f t="shared" si="58"/>
        <v>1409.01825</v>
      </c>
      <c r="Y277" s="160">
        <f>X277/G277*100</f>
        <v>105.2150009707433</v>
      </c>
      <c r="Z277" s="145">
        <f>Z278+Z279</f>
        <v>1259.84156</v>
      </c>
      <c r="AA277" s="162">
        <f t="shared" si="57"/>
        <v>94.07559551367255</v>
      </c>
      <c r="AB277" s="182"/>
      <c r="AC277" s="182"/>
    </row>
    <row r="278" spans="1:29" ht="16.5" outlineLevel="6" thickBot="1">
      <c r="A278" s="84" t="s">
        <v>99</v>
      </c>
      <c r="B278" s="88">
        <v>951</v>
      </c>
      <c r="C278" s="89" t="s">
        <v>14</v>
      </c>
      <c r="D278" s="89" t="s">
        <v>150</v>
      </c>
      <c r="E278" s="89" t="s">
        <v>96</v>
      </c>
      <c r="F278" s="89"/>
      <c r="G278" s="140">
        <v>1336.98</v>
      </c>
      <c r="H278" s="34">
        <f t="shared" si="58"/>
        <v>0</v>
      </c>
      <c r="I278" s="34">
        <f t="shared" si="58"/>
        <v>0</v>
      </c>
      <c r="J278" s="34">
        <f t="shared" si="58"/>
        <v>0</v>
      </c>
      <c r="K278" s="34">
        <f t="shared" si="58"/>
        <v>0</v>
      </c>
      <c r="L278" s="34">
        <f t="shared" si="58"/>
        <v>0</v>
      </c>
      <c r="M278" s="34">
        <f t="shared" si="58"/>
        <v>0</v>
      </c>
      <c r="N278" s="34">
        <f t="shared" si="58"/>
        <v>0</v>
      </c>
      <c r="O278" s="34">
        <f t="shared" si="58"/>
        <v>0</v>
      </c>
      <c r="P278" s="34">
        <f t="shared" si="58"/>
        <v>0</v>
      </c>
      <c r="Q278" s="34">
        <f t="shared" si="58"/>
        <v>0</v>
      </c>
      <c r="R278" s="34">
        <f t="shared" si="58"/>
        <v>0</v>
      </c>
      <c r="S278" s="34">
        <f t="shared" si="58"/>
        <v>0</v>
      </c>
      <c r="T278" s="34">
        <f t="shared" si="58"/>
        <v>0</v>
      </c>
      <c r="U278" s="34">
        <f t="shared" si="58"/>
        <v>0</v>
      </c>
      <c r="V278" s="34">
        <f t="shared" si="58"/>
        <v>0</v>
      </c>
      <c r="W278" s="34">
        <f t="shared" si="58"/>
        <v>0</v>
      </c>
      <c r="X278" s="65">
        <f t="shared" si="58"/>
        <v>1409.01825</v>
      </c>
      <c r="Y278" s="160">
        <f>X278/G278*100</f>
        <v>105.38813220841001</v>
      </c>
      <c r="Z278" s="165">
        <v>1257.64156</v>
      </c>
      <c r="AA278" s="162">
        <f t="shared" si="57"/>
        <v>94.0658469087047</v>
      </c>
      <c r="AB278" s="182"/>
      <c r="AC278" s="182"/>
    </row>
    <row r="279" spans="1:29" ht="32.25" outlineLevel="6" thickBot="1">
      <c r="A279" s="84" t="s">
        <v>100</v>
      </c>
      <c r="B279" s="88">
        <v>951</v>
      </c>
      <c r="C279" s="89" t="s">
        <v>14</v>
      </c>
      <c r="D279" s="89" t="s">
        <v>150</v>
      </c>
      <c r="E279" s="89" t="s">
        <v>97</v>
      </c>
      <c r="F279" s="89"/>
      <c r="G279" s="140">
        <v>2.2</v>
      </c>
      <c r="H279" s="24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42"/>
      <c r="X279" s="62">
        <v>1409.01825</v>
      </c>
      <c r="Y279" s="160">
        <f>X279/G279*100</f>
        <v>64046.28409090909</v>
      </c>
      <c r="Z279" s="165">
        <v>2.2</v>
      </c>
      <c r="AA279" s="162">
        <f t="shared" si="57"/>
        <v>100</v>
      </c>
      <c r="AB279" s="182"/>
      <c r="AC279" s="182"/>
    </row>
    <row r="280" spans="1:29" ht="32.25" outlineLevel="6" thickBot="1">
      <c r="A280" s="5" t="s">
        <v>107</v>
      </c>
      <c r="B280" s="21">
        <v>951</v>
      </c>
      <c r="C280" s="6" t="s">
        <v>14</v>
      </c>
      <c r="D280" s="6" t="s">
        <v>150</v>
      </c>
      <c r="E280" s="6" t="s">
        <v>101</v>
      </c>
      <c r="F280" s="6"/>
      <c r="G280" s="145">
        <f>G281</f>
        <v>7.737</v>
      </c>
      <c r="H280" s="73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2"/>
      <c r="Y280" s="160"/>
      <c r="Z280" s="145">
        <f>Z281</f>
        <v>7.7372</v>
      </c>
      <c r="AA280" s="162">
        <f t="shared" si="57"/>
        <v>100.00258498125889</v>
      </c>
      <c r="AB280" s="182"/>
      <c r="AC280" s="182"/>
    </row>
    <row r="281" spans="1:29" ht="32.25" outlineLevel="6" thickBot="1">
      <c r="A281" s="84" t="s">
        <v>109</v>
      </c>
      <c r="B281" s="88">
        <v>951</v>
      </c>
      <c r="C281" s="89" t="s">
        <v>14</v>
      </c>
      <c r="D281" s="89" t="s">
        <v>150</v>
      </c>
      <c r="E281" s="89" t="s">
        <v>103</v>
      </c>
      <c r="F281" s="89"/>
      <c r="G281" s="140">
        <v>7.737</v>
      </c>
      <c r="H281" s="73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2"/>
      <c r="Y281" s="160"/>
      <c r="Z281" s="165">
        <v>7.7372</v>
      </c>
      <c r="AA281" s="162">
        <f t="shared" si="57"/>
        <v>100.00258498125889</v>
      </c>
      <c r="AB281" s="182"/>
      <c r="AC281" s="182"/>
    </row>
    <row r="282" spans="1:29" ht="19.5" outlineLevel="6" thickBot="1">
      <c r="A282" s="104" t="s">
        <v>67</v>
      </c>
      <c r="B282" s="18">
        <v>951</v>
      </c>
      <c r="C282" s="14" t="s">
        <v>48</v>
      </c>
      <c r="D282" s="14" t="s">
        <v>6</v>
      </c>
      <c r="E282" s="14" t="s">
        <v>5</v>
      </c>
      <c r="F282" s="14"/>
      <c r="G282" s="15">
        <f>G287+G283</f>
        <v>19023.214870000003</v>
      </c>
      <c r="H282" s="73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2"/>
      <c r="Y282" s="160"/>
      <c r="Z282" s="138">
        <f>Z287+Z283</f>
        <v>18783.62346</v>
      </c>
      <c r="AA282" s="162">
        <f t="shared" si="57"/>
        <v>98.74053144204429</v>
      </c>
      <c r="AB282" s="182"/>
      <c r="AC282" s="182"/>
    </row>
    <row r="283" spans="1:29" ht="32.25" outlineLevel="6" thickBot="1">
      <c r="A283" s="108" t="s">
        <v>144</v>
      </c>
      <c r="B283" s="19">
        <v>951</v>
      </c>
      <c r="C283" s="9" t="s">
        <v>15</v>
      </c>
      <c r="D283" s="9" t="s">
        <v>145</v>
      </c>
      <c r="E283" s="9" t="s">
        <v>5</v>
      </c>
      <c r="F283" s="9"/>
      <c r="G283" s="151">
        <f>G284</f>
        <v>11.12387</v>
      </c>
      <c r="H283" s="151">
        <f aca="true" t="shared" si="59" ref="H283:Z283">H284</f>
        <v>0</v>
      </c>
      <c r="I283" s="151">
        <f t="shared" si="59"/>
        <v>0</v>
      </c>
      <c r="J283" s="151">
        <f t="shared" si="59"/>
        <v>0</v>
      </c>
      <c r="K283" s="151">
        <f t="shared" si="59"/>
        <v>0</v>
      </c>
      <c r="L283" s="151">
        <f t="shared" si="59"/>
        <v>0</v>
      </c>
      <c r="M283" s="151">
        <f t="shared" si="59"/>
        <v>0</v>
      </c>
      <c r="N283" s="151">
        <f t="shared" si="59"/>
        <v>0</v>
      </c>
      <c r="O283" s="151">
        <f t="shared" si="59"/>
        <v>0</v>
      </c>
      <c r="P283" s="151">
        <f t="shared" si="59"/>
        <v>0</v>
      </c>
      <c r="Q283" s="151">
        <f t="shared" si="59"/>
        <v>0</v>
      </c>
      <c r="R283" s="151">
        <f t="shared" si="59"/>
        <v>0</v>
      </c>
      <c r="S283" s="151">
        <f t="shared" si="59"/>
        <v>0</v>
      </c>
      <c r="T283" s="151">
        <f t="shared" si="59"/>
        <v>0</v>
      </c>
      <c r="U283" s="151">
        <f t="shared" si="59"/>
        <v>0</v>
      </c>
      <c r="V283" s="151">
        <f t="shared" si="59"/>
        <v>0</v>
      </c>
      <c r="W283" s="151">
        <f t="shared" si="59"/>
        <v>0</v>
      </c>
      <c r="X283" s="151">
        <f t="shared" si="59"/>
        <v>0</v>
      </c>
      <c r="Y283" s="151">
        <f t="shared" si="59"/>
        <v>0</v>
      </c>
      <c r="Z283" s="151">
        <f t="shared" si="59"/>
        <v>11.12387</v>
      </c>
      <c r="AA283" s="162">
        <f t="shared" si="57"/>
        <v>100</v>
      </c>
      <c r="AB283" s="182"/>
      <c r="AC283" s="182"/>
    </row>
    <row r="284" spans="1:29" ht="32.25" outlineLevel="6" thickBot="1">
      <c r="A284" s="108" t="s">
        <v>146</v>
      </c>
      <c r="B284" s="19">
        <v>951</v>
      </c>
      <c r="C284" s="9" t="s">
        <v>15</v>
      </c>
      <c r="D284" s="9" t="s">
        <v>147</v>
      </c>
      <c r="E284" s="9" t="s">
        <v>5</v>
      </c>
      <c r="F284" s="9"/>
      <c r="G284" s="151">
        <f>G285</f>
        <v>11.12387</v>
      </c>
      <c r="H284" s="151">
        <f aca="true" t="shared" si="60" ref="H284:Z284">H285</f>
        <v>0</v>
      </c>
      <c r="I284" s="151">
        <f t="shared" si="60"/>
        <v>0</v>
      </c>
      <c r="J284" s="151">
        <f t="shared" si="60"/>
        <v>0</v>
      </c>
      <c r="K284" s="151">
        <f t="shared" si="60"/>
        <v>0</v>
      </c>
      <c r="L284" s="151">
        <f t="shared" si="60"/>
        <v>0</v>
      </c>
      <c r="M284" s="151">
        <f t="shared" si="60"/>
        <v>0</v>
      </c>
      <c r="N284" s="151">
        <f t="shared" si="60"/>
        <v>0</v>
      </c>
      <c r="O284" s="151">
        <f t="shared" si="60"/>
        <v>0</v>
      </c>
      <c r="P284" s="151">
        <f t="shared" si="60"/>
        <v>0</v>
      </c>
      <c r="Q284" s="151">
        <f t="shared" si="60"/>
        <v>0</v>
      </c>
      <c r="R284" s="151">
        <f t="shared" si="60"/>
        <v>0</v>
      </c>
      <c r="S284" s="151">
        <f t="shared" si="60"/>
        <v>0</v>
      </c>
      <c r="T284" s="151">
        <f t="shared" si="60"/>
        <v>0</v>
      </c>
      <c r="U284" s="151">
        <f t="shared" si="60"/>
        <v>0</v>
      </c>
      <c r="V284" s="151">
        <f t="shared" si="60"/>
        <v>0</v>
      </c>
      <c r="W284" s="151">
        <f t="shared" si="60"/>
        <v>0</v>
      </c>
      <c r="X284" s="151">
        <f t="shared" si="60"/>
        <v>0</v>
      </c>
      <c r="Y284" s="151">
        <f t="shared" si="60"/>
        <v>0</v>
      </c>
      <c r="Z284" s="151">
        <f t="shared" si="60"/>
        <v>11.12387</v>
      </c>
      <c r="AA284" s="162">
        <f t="shared" si="57"/>
        <v>100</v>
      </c>
      <c r="AB284" s="182"/>
      <c r="AC284" s="182"/>
    </row>
    <row r="285" spans="1:29" ht="19.5" outlineLevel="6" thickBot="1">
      <c r="A285" s="90" t="s">
        <v>158</v>
      </c>
      <c r="B285" s="86">
        <v>951</v>
      </c>
      <c r="C285" s="87" t="s">
        <v>15</v>
      </c>
      <c r="D285" s="87" t="s">
        <v>159</v>
      </c>
      <c r="E285" s="87" t="s">
        <v>5</v>
      </c>
      <c r="F285" s="87"/>
      <c r="G285" s="153">
        <f>G286</f>
        <v>11.12387</v>
      </c>
      <c r="H285" s="73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2"/>
      <c r="Y285" s="160"/>
      <c r="Z285" s="141">
        <f>Z286</f>
        <v>11.12387</v>
      </c>
      <c r="AA285" s="162">
        <f t="shared" si="57"/>
        <v>100</v>
      </c>
      <c r="AB285" s="182"/>
      <c r="AC285" s="182"/>
    </row>
    <row r="286" spans="1:29" ht="19.5" outlineLevel="6" thickBot="1">
      <c r="A286" s="5" t="s">
        <v>118</v>
      </c>
      <c r="B286" s="21">
        <v>951</v>
      </c>
      <c r="C286" s="6" t="s">
        <v>15</v>
      </c>
      <c r="D286" s="6" t="s">
        <v>159</v>
      </c>
      <c r="E286" s="6" t="s">
        <v>92</v>
      </c>
      <c r="F286" s="6"/>
      <c r="G286" s="154">
        <v>11.12387</v>
      </c>
      <c r="H286" s="73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2"/>
      <c r="Y286" s="160"/>
      <c r="Z286" s="145">
        <v>11.12387</v>
      </c>
      <c r="AA286" s="162">
        <f t="shared" si="57"/>
        <v>100</v>
      </c>
      <c r="AB286" s="182"/>
      <c r="AC286" s="182"/>
    </row>
    <row r="287" spans="1:29" ht="16.5" outlineLevel="6" thickBot="1">
      <c r="A287" s="8" t="s">
        <v>36</v>
      </c>
      <c r="B287" s="19">
        <v>951</v>
      </c>
      <c r="C287" s="9" t="s">
        <v>15</v>
      </c>
      <c r="D287" s="9" t="s">
        <v>6</v>
      </c>
      <c r="E287" s="9" t="s">
        <v>5</v>
      </c>
      <c r="F287" s="9"/>
      <c r="G287" s="10">
        <f>G288+G307+G311+G315</f>
        <v>19012.091000000004</v>
      </c>
      <c r="H287" s="10">
        <f aca="true" t="shared" si="61" ref="H287:Z287">H288+H307+H311+H315</f>
        <v>0</v>
      </c>
      <c r="I287" s="10">
        <f t="shared" si="61"/>
        <v>0</v>
      </c>
      <c r="J287" s="10">
        <f t="shared" si="61"/>
        <v>0</v>
      </c>
      <c r="K287" s="10">
        <f t="shared" si="61"/>
        <v>0</v>
      </c>
      <c r="L287" s="10">
        <f t="shared" si="61"/>
        <v>0</v>
      </c>
      <c r="M287" s="10">
        <f t="shared" si="61"/>
        <v>0</v>
      </c>
      <c r="N287" s="10">
        <f t="shared" si="61"/>
        <v>0</v>
      </c>
      <c r="O287" s="10">
        <f t="shared" si="61"/>
        <v>0</v>
      </c>
      <c r="P287" s="10">
        <f t="shared" si="61"/>
        <v>0</v>
      </c>
      <c r="Q287" s="10">
        <f t="shared" si="61"/>
        <v>0</v>
      </c>
      <c r="R287" s="10">
        <f t="shared" si="61"/>
        <v>0</v>
      </c>
      <c r="S287" s="10">
        <f t="shared" si="61"/>
        <v>0</v>
      </c>
      <c r="T287" s="10">
        <f t="shared" si="61"/>
        <v>0</v>
      </c>
      <c r="U287" s="10">
        <f t="shared" si="61"/>
        <v>0</v>
      </c>
      <c r="V287" s="10">
        <f t="shared" si="61"/>
        <v>0</v>
      </c>
      <c r="W287" s="10">
        <f t="shared" si="61"/>
        <v>0</v>
      </c>
      <c r="X287" s="10">
        <f t="shared" si="61"/>
        <v>1338.28352</v>
      </c>
      <c r="Y287" s="10">
        <f t="shared" si="61"/>
        <v>338.1533562687136</v>
      </c>
      <c r="Z287" s="10">
        <f t="shared" si="61"/>
        <v>18772.49959</v>
      </c>
      <c r="AA287" s="162">
        <f t="shared" si="57"/>
        <v>98.73979453391</v>
      </c>
      <c r="AB287" s="182"/>
      <c r="AC287" s="182"/>
    </row>
    <row r="288" spans="1:29" ht="19.5" outlineLevel="6" thickBot="1">
      <c r="A288" s="13" t="s">
        <v>201</v>
      </c>
      <c r="B288" s="19">
        <v>951</v>
      </c>
      <c r="C288" s="11" t="s">
        <v>15</v>
      </c>
      <c r="D288" s="11" t="s">
        <v>202</v>
      </c>
      <c r="E288" s="11" t="s">
        <v>5</v>
      </c>
      <c r="F288" s="11"/>
      <c r="G288" s="12">
        <f>G289+G293</f>
        <v>18678.191000000003</v>
      </c>
      <c r="H288" s="29">
        <f aca="true" t="shared" si="62" ref="H288:X288">H289</f>
        <v>0</v>
      </c>
      <c r="I288" s="29">
        <f t="shared" si="62"/>
        <v>0</v>
      </c>
      <c r="J288" s="29">
        <f t="shared" si="62"/>
        <v>0</v>
      </c>
      <c r="K288" s="29">
        <f t="shared" si="62"/>
        <v>0</v>
      </c>
      <c r="L288" s="29">
        <f t="shared" si="62"/>
        <v>0</v>
      </c>
      <c r="M288" s="29">
        <f t="shared" si="62"/>
        <v>0</v>
      </c>
      <c r="N288" s="29">
        <f t="shared" si="62"/>
        <v>0</v>
      </c>
      <c r="O288" s="29">
        <f t="shared" si="62"/>
        <v>0</v>
      </c>
      <c r="P288" s="29">
        <f t="shared" si="62"/>
        <v>0</v>
      </c>
      <c r="Q288" s="29">
        <f t="shared" si="62"/>
        <v>0</v>
      </c>
      <c r="R288" s="29">
        <f t="shared" si="62"/>
        <v>0</v>
      </c>
      <c r="S288" s="29">
        <f t="shared" si="62"/>
        <v>0</v>
      </c>
      <c r="T288" s="29">
        <f t="shared" si="62"/>
        <v>0</v>
      </c>
      <c r="U288" s="29">
        <f t="shared" si="62"/>
        <v>0</v>
      </c>
      <c r="V288" s="29">
        <f t="shared" si="62"/>
        <v>0</v>
      </c>
      <c r="W288" s="29">
        <f t="shared" si="62"/>
        <v>0</v>
      </c>
      <c r="X288" s="70">
        <f t="shared" si="62"/>
        <v>669.14176</v>
      </c>
      <c r="Y288" s="160">
        <f>X288/G288*100</f>
        <v>3.5824762687136023</v>
      </c>
      <c r="Z288" s="142">
        <f>Z289+Z293</f>
        <v>18441.63726</v>
      </c>
      <c r="AA288" s="162">
        <f t="shared" si="57"/>
        <v>98.73352970852476</v>
      </c>
      <c r="AB288" s="182"/>
      <c r="AC288" s="182"/>
    </row>
    <row r="289" spans="1:29" ht="16.5" outlineLevel="6" thickBot="1">
      <c r="A289" s="90" t="s">
        <v>130</v>
      </c>
      <c r="B289" s="86">
        <v>951</v>
      </c>
      <c r="C289" s="87" t="s">
        <v>15</v>
      </c>
      <c r="D289" s="87" t="s">
        <v>203</v>
      </c>
      <c r="E289" s="87" t="s">
        <v>5</v>
      </c>
      <c r="F289" s="87"/>
      <c r="G289" s="16">
        <f>G290</f>
        <v>100</v>
      </c>
      <c r="H289" s="10">
        <f aca="true" t="shared" si="63" ref="H289:X289">H307</f>
        <v>0</v>
      </c>
      <c r="I289" s="10">
        <f t="shared" si="63"/>
        <v>0</v>
      </c>
      <c r="J289" s="10">
        <f t="shared" si="63"/>
        <v>0</v>
      </c>
      <c r="K289" s="10">
        <f t="shared" si="63"/>
        <v>0</v>
      </c>
      <c r="L289" s="10">
        <f t="shared" si="63"/>
        <v>0</v>
      </c>
      <c r="M289" s="10">
        <f t="shared" si="63"/>
        <v>0</v>
      </c>
      <c r="N289" s="10">
        <f t="shared" si="63"/>
        <v>0</v>
      </c>
      <c r="O289" s="10">
        <f t="shared" si="63"/>
        <v>0</v>
      </c>
      <c r="P289" s="10">
        <f t="shared" si="63"/>
        <v>0</v>
      </c>
      <c r="Q289" s="10">
        <f t="shared" si="63"/>
        <v>0</v>
      </c>
      <c r="R289" s="10">
        <f t="shared" si="63"/>
        <v>0</v>
      </c>
      <c r="S289" s="10">
        <f t="shared" si="63"/>
        <v>0</v>
      </c>
      <c r="T289" s="10">
        <f t="shared" si="63"/>
        <v>0</v>
      </c>
      <c r="U289" s="10">
        <f t="shared" si="63"/>
        <v>0</v>
      </c>
      <c r="V289" s="10">
        <f t="shared" si="63"/>
        <v>0</v>
      </c>
      <c r="W289" s="10">
        <f t="shared" si="63"/>
        <v>0</v>
      </c>
      <c r="X289" s="63">
        <f t="shared" si="63"/>
        <v>669.14176</v>
      </c>
      <c r="Y289" s="160">
        <f>X289/G289*100</f>
        <v>669.14176</v>
      </c>
      <c r="Z289" s="141">
        <f>Z290</f>
        <v>99.152</v>
      </c>
      <c r="AA289" s="162">
        <f t="shared" si="57"/>
        <v>99.152</v>
      </c>
      <c r="AB289" s="182"/>
      <c r="AC289" s="182"/>
    </row>
    <row r="290" spans="1:29" ht="32.25" outlineLevel="6" thickBot="1">
      <c r="A290" s="75" t="s">
        <v>204</v>
      </c>
      <c r="B290" s="21">
        <v>951</v>
      </c>
      <c r="C290" s="6" t="s">
        <v>15</v>
      </c>
      <c r="D290" s="6" t="s">
        <v>205</v>
      </c>
      <c r="E290" s="6" t="s">
        <v>5</v>
      </c>
      <c r="F290" s="6"/>
      <c r="G290" s="7">
        <f>G291</f>
        <v>100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3"/>
      <c r="Y290" s="160"/>
      <c r="Z290" s="145">
        <f>Z291</f>
        <v>99.152</v>
      </c>
      <c r="AA290" s="162">
        <f t="shared" si="57"/>
        <v>99.152</v>
      </c>
      <c r="AB290" s="182"/>
      <c r="AC290" s="182"/>
    </row>
    <row r="291" spans="1:29" ht="32.25" outlineLevel="6" thickBot="1">
      <c r="A291" s="84" t="s">
        <v>107</v>
      </c>
      <c r="B291" s="88">
        <v>951</v>
      </c>
      <c r="C291" s="89" t="s">
        <v>15</v>
      </c>
      <c r="D291" s="89" t="s">
        <v>205</v>
      </c>
      <c r="E291" s="89" t="s">
        <v>101</v>
      </c>
      <c r="F291" s="89"/>
      <c r="G291" s="94">
        <f>G292</f>
        <v>100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3"/>
      <c r="Y291" s="160"/>
      <c r="Z291" s="165">
        <v>99.152</v>
      </c>
      <c r="AA291" s="162">
        <f t="shared" si="57"/>
        <v>99.152</v>
      </c>
      <c r="AB291" s="182"/>
      <c r="AC291" s="182"/>
    </row>
    <row r="292" spans="1:29" ht="32.25" outlineLevel="6" thickBot="1">
      <c r="A292" s="84" t="s">
        <v>109</v>
      </c>
      <c r="B292" s="88">
        <v>951</v>
      </c>
      <c r="C292" s="89" t="s">
        <v>15</v>
      </c>
      <c r="D292" s="89" t="s">
        <v>205</v>
      </c>
      <c r="E292" s="89" t="s">
        <v>103</v>
      </c>
      <c r="F292" s="89"/>
      <c r="G292" s="94">
        <v>100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3"/>
      <c r="Y292" s="160"/>
      <c r="Z292" s="165">
        <v>99.152</v>
      </c>
      <c r="AA292" s="162">
        <f t="shared" si="57"/>
        <v>99.152</v>
      </c>
      <c r="AB292" s="182"/>
      <c r="AC292" s="182"/>
    </row>
    <row r="293" spans="1:29" ht="34.5" customHeight="1" outlineLevel="6" thickBot="1">
      <c r="A293" s="110" t="s">
        <v>206</v>
      </c>
      <c r="B293" s="86">
        <v>951</v>
      </c>
      <c r="C293" s="87" t="s">
        <v>15</v>
      </c>
      <c r="D293" s="87" t="s">
        <v>207</v>
      </c>
      <c r="E293" s="87" t="s">
        <v>5</v>
      </c>
      <c r="F293" s="87"/>
      <c r="G293" s="16">
        <f>G294+G298+G301+G304</f>
        <v>18578.191000000003</v>
      </c>
      <c r="H293" s="16">
        <f aca="true" t="shared" si="64" ref="H293:Z293">H294+H298+H301+H304</f>
        <v>0</v>
      </c>
      <c r="I293" s="16">
        <f t="shared" si="64"/>
        <v>0</v>
      </c>
      <c r="J293" s="16">
        <f t="shared" si="64"/>
        <v>0</v>
      </c>
      <c r="K293" s="16">
        <f t="shared" si="64"/>
        <v>0</v>
      </c>
      <c r="L293" s="16">
        <f t="shared" si="64"/>
        <v>0</v>
      </c>
      <c r="M293" s="16">
        <f t="shared" si="64"/>
        <v>0</v>
      </c>
      <c r="N293" s="16">
        <f t="shared" si="64"/>
        <v>0</v>
      </c>
      <c r="O293" s="16">
        <f t="shared" si="64"/>
        <v>0</v>
      </c>
      <c r="P293" s="16">
        <f t="shared" si="64"/>
        <v>0</v>
      </c>
      <c r="Q293" s="16">
        <f t="shared" si="64"/>
        <v>0</v>
      </c>
      <c r="R293" s="16">
        <f t="shared" si="64"/>
        <v>0</v>
      </c>
      <c r="S293" s="16">
        <f t="shared" si="64"/>
        <v>0</v>
      </c>
      <c r="T293" s="16">
        <f t="shared" si="64"/>
        <v>0</v>
      </c>
      <c r="U293" s="16">
        <f t="shared" si="64"/>
        <v>0</v>
      </c>
      <c r="V293" s="16">
        <f t="shared" si="64"/>
        <v>0</v>
      </c>
      <c r="W293" s="16">
        <f t="shared" si="64"/>
        <v>0</v>
      </c>
      <c r="X293" s="16">
        <f t="shared" si="64"/>
        <v>0</v>
      </c>
      <c r="Y293" s="16">
        <f t="shared" si="64"/>
        <v>0</v>
      </c>
      <c r="Z293" s="141">
        <f t="shared" si="64"/>
        <v>18342.48526</v>
      </c>
      <c r="AA293" s="162">
        <f t="shared" si="57"/>
        <v>98.73127722715306</v>
      </c>
      <c r="AB293" s="182"/>
      <c r="AC293" s="182"/>
    </row>
    <row r="294" spans="1:29" ht="32.25" outlineLevel="6" thickBot="1">
      <c r="A294" s="5" t="s">
        <v>208</v>
      </c>
      <c r="B294" s="21">
        <v>951</v>
      </c>
      <c r="C294" s="6" t="s">
        <v>15</v>
      </c>
      <c r="D294" s="6" t="s">
        <v>209</v>
      </c>
      <c r="E294" s="6" t="s">
        <v>5</v>
      </c>
      <c r="F294" s="6"/>
      <c r="G294" s="7">
        <f>G295</f>
        <v>10621.661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3"/>
      <c r="Y294" s="160"/>
      <c r="Z294" s="145">
        <f>Z295</f>
        <v>10325.9519</v>
      </c>
      <c r="AA294" s="162">
        <f t="shared" si="57"/>
        <v>97.21598062675885</v>
      </c>
      <c r="AB294" s="182"/>
      <c r="AC294" s="182"/>
    </row>
    <row r="295" spans="1:29" ht="16.5" outlineLevel="6" thickBot="1">
      <c r="A295" s="84" t="s">
        <v>129</v>
      </c>
      <c r="B295" s="88">
        <v>951</v>
      </c>
      <c r="C295" s="89" t="s">
        <v>15</v>
      </c>
      <c r="D295" s="89" t="s">
        <v>209</v>
      </c>
      <c r="E295" s="89" t="s">
        <v>128</v>
      </c>
      <c r="F295" s="89"/>
      <c r="G295" s="94">
        <f>G296+G297</f>
        <v>10621.661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3"/>
      <c r="Y295" s="160"/>
      <c r="Z295" s="165">
        <f>Z296+Z297</f>
        <v>10325.9519</v>
      </c>
      <c r="AA295" s="162">
        <f t="shared" si="57"/>
        <v>97.21598062675885</v>
      </c>
      <c r="AB295" s="182"/>
      <c r="AC295" s="182"/>
    </row>
    <row r="296" spans="1:29" ht="48" outlineLevel="6" thickBot="1">
      <c r="A296" s="95" t="s">
        <v>306</v>
      </c>
      <c r="B296" s="88">
        <v>951</v>
      </c>
      <c r="C296" s="89" t="s">
        <v>15</v>
      </c>
      <c r="D296" s="89" t="s">
        <v>209</v>
      </c>
      <c r="E296" s="89" t="s">
        <v>92</v>
      </c>
      <c r="F296" s="89"/>
      <c r="G296" s="94">
        <v>10566.67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3"/>
      <c r="Y296" s="160"/>
      <c r="Z296" s="165">
        <v>10270.9619</v>
      </c>
      <c r="AA296" s="162">
        <f t="shared" si="57"/>
        <v>97.20150151372192</v>
      </c>
      <c r="AB296" s="182"/>
      <c r="AC296" s="182"/>
    </row>
    <row r="297" spans="1:29" ht="16.5" outlineLevel="6" thickBot="1">
      <c r="A297" s="92" t="s">
        <v>90</v>
      </c>
      <c r="B297" s="88">
        <v>951</v>
      </c>
      <c r="C297" s="89" t="s">
        <v>15</v>
      </c>
      <c r="D297" s="89" t="s">
        <v>360</v>
      </c>
      <c r="E297" s="89" t="s">
        <v>91</v>
      </c>
      <c r="F297" s="89"/>
      <c r="G297" s="94">
        <v>54.991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3"/>
      <c r="Y297" s="160"/>
      <c r="Z297" s="165">
        <v>54.99</v>
      </c>
      <c r="AA297" s="162">
        <f t="shared" si="57"/>
        <v>99.99818152061248</v>
      </c>
      <c r="AB297" s="182"/>
      <c r="AC297" s="182"/>
    </row>
    <row r="298" spans="1:29" ht="32.25" outlineLevel="6" thickBot="1">
      <c r="A298" s="5" t="s">
        <v>210</v>
      </c>
      <c r="B298" s="21">
        <v>951</v>
      </c>
      <c r="C298" s="6" t="s">
        <v>15</v>
      </c>
      <c r="D298" s="6" t="s">
        <v>211</v>
      </c>
      <c r="E298" s="6" t="s">
        <v>5</v>
      </c>
      <c r="F298" s="6"/>
      <c r="G298" s="7">
        <f>G299</f>
        <v>7946.63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3"/>
      <c r="Y298" s="160"/>
      <c r="Z298" s="145">
        <f>Z299</f>
        <v>7946.63336</v>
      </c>
      <c r="AA298" s="162">
        <f t="shared" si="57"/>
        <v>100.00004228207429</v>
      </c>
      <c r="AB298" s="182"/>
      <c r="AC298" s="182"/>
    </row>
    <row r="299" spans="1:29" ht="16.5" outlineLevel="6" thickBot="1">
      <c r="A299" s="84" t="s">
        <v>129</v>
      </c>
      <c r="B299" s="88">
        <v>951</v>
      </c>
      <c r="C299" s="89" t="s">
        <v>15</v>
      </c>
      <c r="D299" s="89" t="s">
        <v>211</v>
      </c>
      <c r="E299" s="89" t="s">
        <v>128</v>
      </c>
      <c r="F299" s="89"/>
      <c r="G299" s="94">
        <f>G300</f>
        <v>7946.63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3"/>
      <c r="Y299" s="160"/>
      <c r="Z299" s="165">
        <f>Z300</f>
        <v>7946.63336</v>
      </c>
      <c r="AA299" s="162">
        <f t="shared" si="57"/>
        <v>100.00004228207429</v>
      </c>
      <c r="AB299" s="182"/>
      <c r="AC299" s="182"/>
    </row>
    <row r="300" spans="1:29" ht="48" outlineLevel="6" thickBot="1">
      <c r="A300" s="95" t="s">
        <v>306</v>
      </c>
      <c r="B300" s="88">
        <v>951</v>
      </c>
      <c r="C300" s="89" t="s">
        <v>15</v>
      </c>
      <c r="D300" s="89" t="s">
        <v>211</v>
      </c>
      <c r="E300" s="89" t="s">
        <v>92</v>
      </c>
      <c r="F300" s="89"/>
      <c r="G300" s="94">
        <v>7946.63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3"/>
      <c r="Y300" s="160"/>
      <c r="Z300" s="165">
        <v>7946.63336</v>
      </c>
      <c r="AA300" s="162">
        <f t="shared" si="57"/>
        <v>100.00004228207429</v>
      </c>
      <c r="AB300" s="182"/>
      <c r="AC300" s="182"/>
    </row>
    <row r="301" spans="1:29" ht="32.25" outlineLevel="6" thickBot="1">
      <c r="A301" s="75" t="s">
        <v>380</v>
      </c>
      <c r="B301" s="21">
        <v>951</v>
      </c>
      <c r="C301" s="6" t="s">
        <v>15</v>
      </c>
      <c r="D301" s="6" t="s">
        <v>381</v>
      </c>
      <c r="E301" s="6" t="s">
        <v>5</v>
      </c>
      <c r="F301" s="6"/>
      <c r="G301" s="7">
        <f>G302</f>
        <v>9.9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3"/>
      <c r="Y301" s="160"/>
      <c r="Z301" s="145">
        <f>Z302</f>
        <v>9.9</v>
      </c>
      <c r="AA301" s="162">
        <f t="shared" si="57"/>
        <v>100</v>
      </c>
      <c r="AB301" s="182"/>
      <c r="AC301" s="182"/>
    </row>
    <row r="302" spans="1:29" ht="16.5" outlineLevel="6" thickBot="1">
      <c r="A302" s="84" t="s">
        <v>129</v>
      </c>
      <c r="B302" s="88">
        <v>951</v>
      </c>
      <c r="C302" s="89" t="s">
        <v>15</v>
      </c>
      <c r="D302" s="89" t="s">
        <v>381</v>
      </c>
      <c r="E302" s="89" t="s">
        <v>128</v>
      </c>
      <c r="F302" s="89"/>
      <c r="G302" s="94">
        <f>G303</f>
        <v>9.9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3"/>
      <c r="Y302" s="160"/>
      <c r="Z302" s="165">
        <f>Z303</f>
        <v>9.9</v>
      </c>
      <c r="AA302" s="162">
        <f t="shared" si="57"/>
        <v>100</v>
      </c>
      <c r="AB302" s="182"/>
      <c r="AC302" s="182"/>
    </row>
    <row r="303" spans="1:29" ht="48" outlineLevel="6" thickBot="1">
      <c r="A303" s="95" t="s">
        <v>306</v>
      </c>
      <c r="B303" s="88">
        <v>951</v>
      </c>
      <c r="C303" s="89" t="s">
        <v>15</v>
      </c>
      <c r="D303" s="89" t="s">
        <v>381</v>
      </c>
      <c r="E303" s="89" t="s">
        <v>92</v>
      </c>
      <c r="F303" s="89"/>
      <c r="G303" s="94">
        <v>9.9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3"/>
      <c r="Y303" s="160"/>
      <c r="Z303" s="165">
        <v>9.9</v>
      </c>
      <c r="AA303" s="162">
        <f t="shared" si="57"/>
        <v>100</v>
      </c>
      <c r="AB303" s="182"/>
      <c r="AC303" s="182"/>
    </row>
    <row r="304" spans="1:29" ht="32.25" outlineLevel="6" thickBot="1">
      <c r="A304" s="75" t="s">
        <v>400</v>
      </c>
      <c r="B304" s="21">
        <v>951</v>
      </c>
      <c r="C304" s="6" t="s">
        <v>15</v>
      </c>
      <c r="D304" s="6" t="s">
        <v>401</v>
      </c>
      <c r="E304" s="6" t="s">
        <v>5</v>
      </c>
      <c r="F304" s="89"/>
      <c r="G304" s="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3"/>
      <c r="Y304" s="160"/>
      <c r="Z304" s="145">
        <f>Z305</f>
        <v>60</v>
      </c>
      <c r="AA304" s="162" t="e">
        <f>Z304/G304*100</f>
        <v>#DIV/0!</v>
      </c>
      <c r="AB304" s="182"/>
      <c r="AC304" s="182"/>
    </row>
    <row r="305" spans="1:29" ht="16.5" outlineLevel="6" thickBot="1">
      <c r="A305" s="84" t="s">
        <v>129</v>
      </c>
      <c r="B305" s="88">
        <v>951</v>
      </c>
      <c r="C305" s="89" t="s">
        <v>15</v>
      </c>
      <c r="D305" s="89" t="s">
        <v>401</v>
      </c>
      <c r="E305" s="89" t="s">
        <v>128</v>
      </c>
      <c r="F305" s="89"/>
      <c r="G305" s="94">
        <f>G306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3"/>
      <c r="Y305" s="160"/>
      <c r="Z305" s="165">
        <f>Z306</f>
        <v>60</v>
      </c>
      <c r="AA305" s="162" t="e">
        <f>Z305/G305*100</f>
        <v>#DIV/0!</v>
      </c>
      <c r="AB305" s="182"/>
      <c r="AC305" s="182"/>
    </row>
    <row r="306" spans="1:29" ht="16.5" outlineLevel="6" thickBot="1">
      <c r="A306" s="92" t="s">
        <v>90</v>
      </c>
      <c r="B306" s="88">
        <v>951</v>
      </c>
      <c r="C306" s="89" t="s">
        <v>15</v>
      </c>
      <c r="D306" s="89" t="s">
        <v>401</v>
      </c>
      <c r="E306" s="89" t="s">
        <v>91</v>
      </c>
      <c r="F306" s="89"/>
      <c r="G306" s="94"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3"/>
      <c r="Y306" s="160"/>
      <c r="Z306" s="165">
        <v>60</v>
      </c>
      <c r="AA306" s="162" t="e">
        <f>Z306/G306*100</f>
        <v>#DIV/0!</v>
      </c>
      <c r="AB306" s="182"/>
      <c r="AC306" s="182"/>
    </row>
    <row r="307" spans="1:29" ht="16.5" outlineLevel="6" thickBot="1">
      <c r="A307" s="8" t="s">
        <v>350</v>
      </c>
      <c r="B307" s="19">
        <v>951</v>
      </c>
      <c r="C307" s="9" t="s">
        <v>15</v>
      </c>
      <c r="D307" s="9" t="s">
        <v>212</v>
      </c>
      <c r="E307" s="9" t="s">
        <v>5</v>
      </c>
      <c r="F307" s="9"/>
      <c r="G307" s="10">
        <f>G308</f>
        <v>200</v>
      </c>
      <c r="H307" s="12">
        <f aca="true" t="shared" si="65" ref="H307:X307">H308</f>
        <v>0</v>
      </c>
      <c r="I307" s="12">
        <f t="shared" si="65"/>
        <v>0</v>
      </c>
      <c r="J307" s="12">
        <f t="shared" si="65"/>
        <v>0</v>
      </c>
      <c r="K307" s="12">
        <f t="shared" si="65"/>
        <v>0</v>
      </c>
      <c r="L307" s="12">
        <f t="shared" si="65"/>
        <v>0</v>
      </c>
      <c r="M307" s="12">
        <f t="shared" si="65"/>
        <v>0</v>
      </c>
      <c r="N307" s="12">
        <f t="shared" si="65"/>
        <v>0</v>
      </c>
      <c r="O307" s="12">
        <f t="shared" si="65"/>
        <v>0</v>
      </c>
      <c r="P307" s="12">
        <f t="shared" si="65"/>
        <v>0</v>
      </c>
      <c r="Q307" s="12">
        <f t="shared" si="65"/>
        <v>0</v>
      </c>
      <c r="R307" s="12">
        <f t="shared" si="65"/>
        <v>0</v>
      </c>
      <c r="S307" s="12">
        <f t="shared" si="65"/>
        <v>0</v>
      </c>
      <c r="T307" s="12">
        <f t="shared" si="65"/>
        <v>0</v>
      </c>
      <c r="U307" s="12">
        <f t="shared" si="65"/>
        <v>0</v>
      </c>
      <c r="V307" s="12">
        <f t="shared" si="65"/>
        <v>0</v>
      </c>
      <c r="W307" s="12">
        <f t="shared" si="65"/>
        <v>0</v>
      </c>
      <c r="X307" s="64">
        <f t="shared" si="65"/>
        <v>669.14176</v>
      </c>
      <c r="Y307" s="160">
        <f>X307/G307*100</f>
        <v>334.57088</v>
      </c>
      <c r="Z307" s="139">
        <f>Z308</f>
        <v>199.7</v>
      </c>
      <c r="AA307" s="162">
        <f t="shared" si="57"/>
        <v>99.85</v>
      </c>
      <c r="AB307" s="182"/>
      <c r="AC307" s="182"/>
    </row>
    <row r="308" spans="1:29" ht="48" outlineLevel="6" thickBot="1">
      <c r="A308" s="75" t="s">
        <v>213</v>
      </c>
      <c r="B308" s="21">
        <v>951</v>
      </c>
      <c r="C308" s="6" t="s">
        <v>15</v>
      </c>
      <c r="D308" s="6" t="s">
        <v>214</v>
      </c>
      <c r="E308" s="6" t="s">
        <v>5</v>
      </c>
      <c r="F308" s="6"/>
      <c r="G308" s="7">
        <f>G309</f>
        <v>200</v>
      </c>
      <c r="H308" s="24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42"/>
      <c r="X308" s="62">
        <v>669.14176</v>
      </c>
      <c r="Y308" s="160">
        <f>X308/G308*100</f>
        <v>334.57088</v>
      </c>
      <c r="Z308" s="145">
        <f>Z309</f>
        <v>199.7</v>
      </c>
      <c r="AA308" s="162">
        <f t="shared" si="57"/>
        <v>99.85</v>
      </c>
      <c r="AB308" s="182"/>
      <c r="AC308" s="182"/>
    </row>
    <row r="309" spans="1:29" ht="32.25" outlineLevel="6" thickBot="1">
      <c r="A309" s="84" t="s">
        <v>107</v>
      </c>
      <c r="B309" s="88">
        <v>951</v>
      </c>
      <c r="C309" s="89" t="s">
        <v>15</v>
      </c>
      <c r="D309" s="89" t="s">
        <v>214</v>
      </c>
      <c r="E309" s="89" t="s">
        <v>101</v>
      </c>
      <c r="F309" s="89"/>
      <c r="G309" s="94">
        <f>G310</f>
        <v>200</v>
      </c>
      <c r="H309" s="73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2"/>
      <c r="Y309" s="160"/>
      <c r="Z309" s="165">
        <f>Z310</f>
        <v>199.7</v>
      </c>
      <c r="AA309" s="162">
        <f t="shared" si="57"/>
        <v>99.85</v>
      </c>
      <c r="AB309" s="182"/>
      <c r="AC309" s="182"/>
    </row>
    <row r="310" spans="1:29" ht="32.25" outlineLevel="6" thickBot="1">
      <c r="A310" s="84" t="s">
        <v>109</v>
      </c>
      <c r="B310" s="88">
        <v>951</v>
      </c>
      <c r="C310" s="89" t="s">
        <v>15</v>
      </c>
      <c r="D310" s="89" t="s">
        <v>214</v>
      </c>
      <c r="E310" s="89" t="s">
        <v>103</v>
      </c>
      <c r="F310" s="89"/>
      <c r="G310" s="94">
        <v>200</v>
      </c>
      <c r="H310" s="73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2"/>
      <c r="Y310" s="160"/>
      <c r="Z310" s="165">
        <v>199.7</v>
      </c>
      <c r="AA310" s="162">
        <f t="shared" si="57"/>
        <v>99.85</v>
      </c>
      <c r="AB310" s="182"/>
      <c r="AC310" s="182"/>
    </row>
    <row r="311" spans="1:29" ht="19.5" outlineLevel="6" thickBot="1">
      <c r="A311" s="8" t="s">
        <v>351</v>
      </c>
      <c r="B311" s="19">
        <v>951</v>
      </c>
      <c r="C311" s="9" t="s">
        <v>15</v>
      </c>
      <c r="D311" s="9" t="s">
        <v>215</v>
      </c>
      <c r="E311" s="9" t="s">
        <v>5</v>
      </c>
      <c r="F311" s="9"/>
      <c r="G311" s="10">
        <f>G312</f>
        <v>83.9</v>
      </c>
      <c r="H311" s="73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2"/>
      <c r="Y311" s="160"/>
      <c r="Z311" s="139">
        <f>Z312</f>
        <v>81.16233</v>
      </c>
      <c r="AA311" s="162">
        <f t="shared" si="57"/>
        <v>96.73698450536352</v>
      </c>
      <c r="AB311" s="182"/>
      <c r="AC311" s="182"/>
    </row>
    <row r="312" spans="1:29" ht="32.25" outlineLevel="6" thickBot="1">
      <c r="A312" s="75" t="s">
        <v>216</v>
      </c>
      <c r="B312" s="21">
        <v>951</v>
      </c>
      <c r="C312" s="6" t="s">
        <v>15</v>
      </c>
      <c r="D312" s="6" t="s">
        <v>217</v>
      </c>
      <c r="E312" s="6" t="s">
        <v>5</v>
      </c>
      <c r="F312" s="6"/>
      <c r="G312" s="7">
        <f>G313</f>
        <v>83.9</v>
      </c>
      <c r="H312" s="73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2"/>
      <c r="Y312" s="160"/>
      <c r="Z312" s="145">
        <f>Z313</f>
        <v>81.16233</v>
      </c>
      <c r="AA312" s="162">
        <f t="shared" si="57"/>
        <v>96.73698450536352</v>
      </c>
      <c r="AB312" s="182"/>
      <c r="AC312" s="182"/>
    </row>
    <row r="313" spans="1:29" ht="32.25" outlineLevel="6" thickBot="1">
      <c r="A313" s="84" t="s">
        <v>107</v>
      </c>
      <c r="B313" s="88">
        <v>951</v>
      </c>
      <c r="C313" s="89" t="s">
        <v>15</v>
      </c>
      <c r="D313" s="89" t="s">
        <v>217</v>
      </c>
      <c r="E313" s="89" t="s">
        <v>101</v>
      </c>
      <c r="F313" s="89"/>
      <c r="G313" s="94">
        <f>G314</f>
        <v>83.9</v>
      </c>
      <c r="H313" s="73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2"/>
      <c r="Y313" s="160"/>
      <c r="Z313" s="140">
        <f>Z314</f>
        <v>81.16233</v>
      </c>
      <c r="AA313" s="162">
        <f t="shared" si="57"/>
        <v>96.73698450536352</v>
      </c>
      <c r="AB313" s="182"/>
      <c r="AC313" s="182"/>
    </row>
    <row r="314" spans="1:29" ht="32.25" outlineLevel="6" thickBot="1">
      <c r="A314" s="84" t="s">
        <v>109</v>
      </c>
      <c r="B314" s="88">
        <v>951</v>
      </c>
      <c r="C314" s="89" t="s">
        <v>15</v>
      </c>
      <c r="D314" s="89" t="s">
        <v>217</v>
      </c>
      <c r="E314" s="89" t="s">
        <v>103</v>
      </c>
      <c r="F314" s="89"/>
      <c r="G314" s="94">
        <v>83.9</v>
      </c>
      <c r="H314" s="73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2"/>
      <c r="Y314" s="160"/>
      <c r="Z314" s="165">
        <v>81.16233</v>
      </c>
      <c r="AA314" s="162">
        <f t="shared" si="57"/>
        <v>96.73698450536352</v>
      </c>
      <c r="AB314" s="182"/>
      <c r="AC314" s="182"/>
    </row>
    <row r="315" spans="1:29" ht="19.5" outlineLevel="6" thickBot="1">
      <c r="A315" s="8" t="s">
        <v>352</v>
      </c>
      <c r="B315" s="19">
        <v>951</v>
      </c>
      <c r="C315" s="9" t="s">
        <v>15</v>
      </c>
      <c r="D315" s="9" t="s">
        <v>218</v>
      </c>
      <c r="E315" s="9" t="s">
        <v>5</v>
      </c>
      <c r="F315" s="9"/>
      <c r="G315" s="10">
        <f>G316</f>
        <v>50</v>
      </c>
      <c r="H315" s="73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2"/>
      <c r="Y315" s="160"/>
      <c r="Z315" s="139">
        <f>Z316</f>
        <v>50</v>
      </c>
      <c r="AA315" s="162">
        <f t="shared" si="57"/>
        <v>100</v>
      </c>
      <c r="AB315" s="182"/>
      <c r="AC315" s="182"/>
    </row>
    <row r="316" spans="1:29" ht="35.25" customHeight="1" outlineLevel="6" thickBot="1">
      <c r="A316" s="75" t="s">
        <v>219</v>
      </c>
      <c r="B316" s="21">
        <v>951</v>
      </c>
      <c r="C316" s="6" t="s">
        <v>15</v>
      </c>
      <c r="D316" s="6" t="s">
        <v>220</v>
      </c>
      <c r="E316" s="6" t="s">
        <v>5</v>
      </c>
      <c r="F316" s="6"/>
      <c r="G316" s="7">
        <f>G317</f>
        <v>50</v>
      </c>
      <c r="H316" s="73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2"/>
      <c r="Y316" s="160"/>
      <c r="Z316" s="145">
        <f>Z317</f>
        <v>50</v>
      </c>
      <c r="AA316" s="162">
        <f t="shared" si="57"/>
        <v>100</v>
      </c>
      <c r="AB316" s="182"/>
      <c r="AC316" s="182"/>
    </row>
    <row r="317" spans="1:29" ht="32.25" outlineLevel="6" thickBot="1">
      <c r="A317" s="84" t="s">
        <v>107</v>
      </c>
      <c r="B317" s="88">
        <v>951</v>
      </c>
      <c r="C317" s="89" t="s">
        <v>15</v>
      </c>
      <c r="D317" s="89" t="s">
        <v>220</v>
      </c>
      <c r="E317" s="89" t="s">
        <v>101</v>
      </c>
      <c r="F317" s="89"/>
      <c r="G317" s="94">
        <f>G318</f>
        <v>50</v>
      </c>
      <c r="H317" s="73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2"/>
      <c r="Y317" s="160"/>
      <c r="Z317" s="140">
        <f>Z318</f>
        <v>50</v>
      </c>
      <c r="AA317" s="162">
        <f t="shared" si="57"/>
        <v>100</v>
      </c>
      <c r="AB317" s="182"/>
      <c r="AC317" s="182"/>
    </row>
    <row r="318" spans="1:29" ht="32.25" outlineLevel="6" thickBot="1">
      <c r="A318" s="84" t="s">
        <v>109</v>
      </c>
      <c r="B318" s="88">
        <v>951</v>
      </c>
      <c r="C318" s="89" t="s">
        <v>15</v>
      </c>
      <c r="D318" s="89" t="s">
        <v>220</v>
      </c>
      <c r="E318" s="89" t="s">
        <v>103</v>
      </c>
      <c r="F318" s="89"/>
      <c r="G318" s="94">
        <v>50</v>
      </c>
      <c r="H318" s="73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2"/>
      <c r="Y318" s="160"/>
      <c r="Z318" s="165">
        <v>50</v>
      </c>
      <c r="AA318" s="162">
        <f t="shared" si="57"/>
        <v>100</v>
      </c>
      <c r="AB318" s="182"/>
      <c r="AC318" s="182"/>
    </row>
    <row r="319" spans="1:29" ht="19.5" outlineLevel="6" thickBot="1">
      <c r="A319" s="104" t="s">
        <v>47</v>
      </c>
      <c r="B319" s="18">
        <v>951</v>
      </c>
      <c r="C319" s="14" t="s">
        <v>46</v>
      </c>
      <c r="D319" s="14" t="s">
        <v>6</v>
      </c>
      <c r="E319" s="14" t="s">
        <v>5</v>
      </c>
      <c r="F319" s="14"/>
      <c r="G319" s="15">
        <f>G320+G326+G337</f>
        <v>6891.3364</v>
      </c>
      <c r="H319" s="15">
        <f aca="true" t="shared" si="66" ref="H319:Z319">H320+H326+H337</f>
        <v>4627.046399999999</v>
      </c>
      <c r="I319" s="15">
        <f t="shared" si="66"/>
        <v>4627.046399999999</v>
      </c>
      <c r="J319" s="15">
        <f t="shared" si="66"/>
        <v>4627.046399999999</v>
      </c>
      <c r="K319" s="15">
        <f t="shared" si="66"/>
        <v>4627.046399999999</v>
      </c>
      <c r="L319" s="15">
        <f t="shared" si="66"/>
        <v>4627.046399999999</v>
      </c>
      <c r="M319" s="15">
        <f t="shared" si="66"/>
        <v>4627.046399999999</v>
      </c>
      <c r="N319" s="15">
        <f t="shared" si="66"/>
        <v>4627.046399999999</v>
      </c>
      <c r="O319" s="15">
        <f t="shared" si="66"/>
        <v>4627.046399999999</v>
      </c>
      <c r="P319" s="15">
        <f t="shared" si="66"/>
        <v>4627.046399999999</v>
      </c>
      <c r="Q319" s="15">
        <f t="shared" si="66"/>
        <v>4627.046399999999</v>
      </c>
      <c r="R319" s="15">
        <f t="shared" si="66"/>
        <v>4627.046399999999</v>
      </c>
      <c r="S319" s="15">
        <f t="shared" si="66"/>
        <v>4627.046399999999</v>
      </c>
      <c r="T319" s="15">
        <f t="shared" si="66"/>
        <v>4627.046399999999</v>
      </c>
      <c r="U319" s="15">
        <f t="shared" si="66"/>
        <v>4627.046399999999</v>
      </c>
      <c r="V319" s="15">
        <f t="shared" si="66"/>
        <v>4627.046399999999</v>
      </c>
      <c r="W319" s="15">
        <f t="shared" si="66"/>
        <v>4627.046399999999</v>
      </c>
      <c r="X319" s="15">
        <f t="shared" si="66"/>
        <v>5189.79316</v>
      </c>
      <c r="Y319" s="15">
        <f t="shared" si="66"/>
        <v>5630.547911325179</v>
      </c>
      <c r="Z319" s="15">
        <f t="shared" si="66"/>
        <v>6310.295279999999</v>
      </c>
      <c r="AA319" s="162">
        <f t="shared" si="57"/>
        <v>91.56852769515066</v>
      </c>
      <c r="AB319" s="182"/>
      <c r="AC319" s="182"/>
    </row>
    <row r="320" spans="1:29" ht="19.5" outlineLevel="6" thickBot="1">
      <c r="A320" s="120" t="s">
        <v>37</v>
      </c>
      <c r="B320" s="18">
        <v>951</v>
      </c>
      <c r="C320" s="39" t="s">
        <v>16</v>
      </c>
      <c r="D320" s="39" t="s">
        <v>6</v>
      </c>
      <c r="E320" s="39" t="s">
        <v>5</v>
      </c>
      <c r="F320" s="39"/>
      <c r="G320" s="115">
        <f>G321</f>
        <v>644.69</v>
      </c>
      <c r="H320" s="73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2"/>
      <c r="Y320" s="160"/>
      <c r="Z320" s="158">
        <f>Z321</f>
        <v>644.68448</v>
      </c>
      <c r="AA320" s="162">
        <f t="shared" si="57"/>
        <v>99.99914377452728</v>
      </c>
      <c r="AB320" s="182"/>
      <c r="AC320" s="182"/>
    </row>
    <row r="321" spans="1:29" ht="32.25" outlineLevel="6" thickBot="1">
      <c r="A321" s="108" t="s">
        <v>144</v>
      </c>
      <c r="B321" s="19">
        <v>951</v>
      </c>
      <c r="C321" s="9" t="s">
        <v>16</v>
      </c>
      <c r="D321" s="9" t="s">
        <v>145</v>
      </c>
      <c r="E321" s="9" t="s">
        <v>5</v>
      </c>
      <c r="F321" s="9"/>
      <c r="G321" s="10">
        <f>G322</f>
        <v>644.69</v>
      </c>
      <c r="H321" s="29">
        <f aca="true" t="shared" si="67" ref="H321:X321">H322+H327</f>
        <v>4627.046399999999</v>
      </c>
      <c r="I321" s="29">
        <f t="shared" si="67"/>
        <v>4627.046399999999</v>
      </c>
      <c r="J321" s="29">
        <f t="shared" si="67"/>
        <v>4627.046399999999</v>
      </c>
      <c r="K321" s="29">
        <f t="shared" si="67"/>
        <v>4627.046399999999</v>
      </c>
      <c r="L321" s="29">
        <f t="shared" si="67"/>
        <v>4627.046399999999</v>
      </c>
      <c r="M321" s="29">
        <f t="shared" si="67"/>
        <v>4627.046399999999</v>
      </c>
      <c r="N321" s="29">
        <f t="shared" si="67"/>
        <v>4627.046399999999</v>
      </c>
      <c r="O321" s="29">
        <f t="shared" si="67"/>
        <v>4627.046399999999</v>
      </c>
      <c r="P321" s="29">
        <f t="shared" si="67"/>
        <v>4627.046399999999</v>
      </c>
      <c r="Q321" s="29">
        <f t="shared" si="67"/>
        <v>4627.046399999999</v>
      </c>
      <c r="R321" s="29">
        <f t="shared" si="67"/>
        <v>4627.046399999999</v>
      </c>
      <c r="S321" s="29">
        <f t="shared" si="67"/>
        <v>4627.046399999999</v>
      </c>
      <c r="T321" s="29">
        <f t="shared" si="67"/>
        <v>4627.046399999999</v>
      </c>
      <c r="U321" s="29">
        <f t="shared" si="67"/>
        <v>4627.046399999999</v>
      </c>
      <c r="V321" s="29">
        <f t="shared" si="67"/>
        <v>4627.046399999999</v>
      </c>
      <c r="W321" s="29">
        <f t="shared" si="67"/>
        <v>4627.046399999999</v>
      </c>
      <c r="X321" s="70">
        <f t="shared" si="67"/>
        <v>4868.123140000001</v>
      </c>
      <c r="Y321" s="160">
        <f>X321/G321*100</f>
        <v>755.1106950627434</v>
      </c>
      <c r="Z321" s="139">
        <f>Z322</f>
        <v>644.68448</v>
      </c>
      <c r="AA321" s="162">
        <f t="shared" si="57"/>
        <v>99.99914377452728</v>
      </c>
      <c r="AB321" s="182"/>
      <c r="AC321" s="182"/>
    </row>
    <row r="322" spans="1:29" ht="32.25" outlineLevel="6" thickBot="1">
      <c r="A322" s="108" t="s">
        <v>146</v>
      </c>
      <c r="B322" s="19">
        <v>951</v>
      </c>
      <c r="C322" s="11" t="s">
        <v>16</v>
      </c>
      <c r="D322" s="11" t="s">
        <v>147</v>
      </c>
      <c r="E322" s="11" t="s">
        <v>5</v>
      </c>
      <c r="F322" s="11"/>
      <c r="G322" s="12">
        <f>G323</f>
        <v>644.69</v>
      </c>
      <c r="H322" s="31">
        <f aca="true" t="shared" si="68" ref="H322:X324">H323</f>
        <v>0</v>
      </c>
      <c r="I322" s="31">
        <f t="shared" si="68"/>
        <v>0</v>
      </c>
      <c r="J322" s="31">
        <f t="shared" si="68"/>
        <v>0</v>
      </c>
      <c r="K322" s="31">
        <f t="shared" si="68"/>
        <v>0</v>
      </c>
      <c r="L322" s="31">
        <f t="shared" si="68"/>
        <v>0</v>
      </c>
      <c r="M322" s="31">
        <f t="shared" si="68"/>
        <v>0</v>
      </c>
      <c r="N322" s="31">
        <f t="shared" si="68"/>
        <v>0</v>
      </c>
      <c r="O322" s="31">
        <f t="shared" si="68"/>
        <v>0</v>
      </c>
      <c r="P322" s="31">
        <f t="shared" si="68"/>
        <v>0</v>
      </c>
      <c r="Q322" s="31">
        <f t="shared" si="68"/>
        <v>0</v>
      </c>
      <c r="R322" s="31">
        <f t="shared" si="68"/>
        <v>0</v>
      </c>
      <c r="S322" s="31">
        <f t="shared" si="68"/>
        <v>0</v>
      </c>
      <c r="T322" s="31">
        <f t="shared" si="68"/>
        <v>0</v>
      </c>
      <c r="U322" s="31">
        <f t="shared" si="68"/>
        <v>0</v>
      </c>
      <c r="V322" s="31">
        <f t="shared" si="68"/>
        <v>0</v>
      </c>
      <c r="W322" s="31">
        <f t="shared" si="68"/>
        <v>0</v>
      </c>
      <c r="X322" s="63">
        <f t="shared" si="68"/>
        <v>178.07376</v>
      </c>
      <c r="Y322" s="160">
        <f>X322/G322*100</f>
        <v>27.621610386387253</v>
      </c>
      <c r="Z322" s="142">
        <f>Z323</f>
        <v>644.68448</v>
      </c>
      <c r="AA322" s="162">
        <f t="shared" si="57"/>
        <v>99.99914377452728</v>
      </c>
      <c r="AB322" s="182"/>
      <c r="AC322" s="182"/>
    </row>
    <row r="323" spans="1:29" ht="32.25" outlineLevel="6" thickBot="1">
      <c r="A323" s="90" t="s">
        <v>221</v>
      </c>
      <c r="B323" s="86">
        <v>951</v>
      </c>
      <c r="C323" s="87" t="s">
        <v>16</v>
      </c>
      <c r="D323" s="87" t="s">
        <v>222</v>
      </c>
      <c r="E323" s="87" t="s">
        <v>5</v>
      </c>
      <c r="F323" s="87"/>
      <c r="G323" s="16">
        <f>G324</f>
        <v>644.69</v>
      </c>
      <c r="H323" s="32">
        <f t="shared" si="68"/>
        <v>0</v>
      </c>
      <c r="I323" s="32">
        <f t="shared" si="68"/>
        <v>0</v>
      </c>
      <c r="J323" s="32">
        <f t="shared" si="68"/>
        <v>0</v>
      </c>
      <c r="K323" s="32">
        <f t="shared" si="68"/>
        <v>0</v>
      </c>
      <c r="L323" s="32">
        <f t="shared" si="68"/>
        <v>0</v>
      </c>
      <c r="M323" s="32">
        <f t="shared" si="68"/>
        <v>0</v>
      </c>
      <c r="N323" s="32">
        <f t="shared" si="68"/>
        <v>0</v>
      </c>
      <c r="O323" s="32">
        <f t="shared" si="68"/>
        <v>0</v>
      </c>
      <c r="P323" s="32">
        <f t="shared" si="68"/>
        <v>0</v>
      </c>
      <c r="Q323" s="32">
        <f t="shared" si="68"/>
        <v>0</v>
      </c>
      <c r="R323" s="32">
        <f t="shared" si="68"/>
        <v>0</v>
      </c>
      <c r="S323" s="32">
        <f t="shared" si="68"/>
        <v>0</v>
      </c>
      <c r="T323" s="32">
        <f t="shared" si="68"/>
        <v>0</v>
      </c>
      <c r="U323" s="32">
        <f t="shared" si="68"/>
        <v>0</v>
      </c>
      <c r="V323" s="32">
        <f t="shared" si="68"/>
        <v>0</v>
      </c>
      <c r="W323" s="32">
        <f t="shared" si="68"/>
        <v>0</v>
      </c>
      <c r="X323" s="64">
        <f t="shared" si="68"/>
        <v>178.07376</v>
      </c>
      <c r="Y323" s="160">
        <f>X323/G323*100</f>
        <v>27.621610386387253</v>
      </c>
      <c r="Z323" s="141">
        <f>Z324</f>
        <v>644.68448</v>
      </c>
      <c r="AA323" s="162">
        <f t="shared" si="57"/>
        <v>99.99914377452728</v>
      </c>
      <c r="AB323" s="182"/>
      <c r="AC323" s="182"/>
    </row>
    <row r="324" spans="1:29" ht="32.25" outlineLevel="6" thickBot="1">
      <c r="A324" s="5" t="s">
        <v>133</v>
      </c>
      <c r="B324" s="21">
        <v>951</v>
      </c>
      <c r="C324" s="6" t="s">
        <v>16</v>
      </c>
      <c r="D324" s="6" t="s">
        <v>222</v>
      </c>
      <c r="E324" s="6" t="s">
        <v>131</v>
      </c>
      <c r="F324" s="6"/>
      <c r="G324" s="7">
        <f>G325</f>
        <v>644.69</v>
      </c>
      <c r="H324" s="34">
        <f t="shared" si="68"/>
        <v>0</v>
      </c>
      <c r="I324" s="34">
        <f t="shared" si="68"/>
        <v>0</v>
      </c>
      <c r="J324" s="34">
        <f t="shared" si="68"/>
        <v>0</v>
      </c>
      <c r="K324" s="34">
        <f t="shared" si="68"/>
        <v>0</v>
      </c>
      <c r="L324" s="34">
        <f t="shared" si="68"/>
        <v>0</v>
      </c>
      <c r="M324" s="34">
        <f t="shared" si="68"/>
        <v>0</v>
      </c>
      <c r="N324" s="34">
        <f t="shared" si="68"/>
        <v>0</v>
      </c>
      <c r="O324" s="34">
        <f t="shared" si="68"/>
        <v>0</v>
      </c>
      <c r="P324" s="34">
        <f t="shared" si="68"/>
        <v>0</v>
      </c>
      <c r="Q324" s="34">
        <f t="shared" si="68"/>
        <v>0</v>
      </c>
      <c r="R324" s="34">
        <f t="shared" si="68"/>
        <v>0</v>
      </c>
      <c r="S324" s="34">
        <f t="shared" si="68"/>
        <v>0</v>
      </c>
      <c r="T324" s="34">
        <f t="shared" si="68"/>
        <v>0</v>
      </c>
      <c r="U324" s="34">
        <f t="shared" si="68"/>
        <v>0</v>
      </c>
      <c r="V324" s="34">
        <f t="shared" si="68"/>
        <v>0</v>
      </c>
      <c r="W324" s="34">
        <f t="shared" si="68"/>
        <v>0</v>
      </c>
      <c r="X324" s="65">
        <f t="shared" si="68"/>
        <v>178.07376</v>
      </c>
      <c r="Y324" s="160">
        <f>X324/G324*100</f>
        <v>27.621610386387253</v>
      </c>
      <c r="Z324" s="145">
        <f>Z325</f>
        <v>644.68448</v>
      </c>
      <c r="AA324" s="162">
        <f t="shared" si="57"/>
        <v>99.99914377452728</v>
      </c>
      <c r="AB324" s="182"/>
      <c r="AC324" s="182"/>
    </row>
    <row r="325" spans="1:29" ht="32.25" outlineLevel="6" thickBot="1">
      <c r="A325" s="84" t="s">
        <v>134</v>
      </c>
      <c r="B325" s="88">
        <v>951</v>
      </c>
      <c r="C325" s="89" t="s">
        <v>16</v>
      </c>
      <c r="D325" s="89" t="s">
        <v>222</v>
      </c>
      <c r="E325" s="89" t="s">
        <v>132</v>
      </c>
      <c r="F325" s="89"/>
      <c r="G325" s="94">
        <v>644.69</v>
      </c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42"/>
      <c r="X325" s="62">
        <v>178.07376</v>
      </c>
      <c r="Y325" s="160">
        <f>X325/G325*100</f>
        <v>27.621610386387253</v>
      </c>
      <c r="Z325" s="165">
        <v>644.68448</v>
      </c>
      <c r="AA325" s="162">
        <f t="shared" si="57"/>
        <v>99.99914377452728</v>
      </c>
      <c r="AB325" s="182"/>
      <c r="AC325" s="182"/>
    </row>
    <row r="326" spans="1:29" ht="16.5" outlineLevel="6" thickBot="1">
      <c r="A326" s="120" t="s">
        <v>38</v>
      </c>
      <c r="B326" s="18">
        <v>951</v>
      </c>
      <c r="C326" s="39" t="s">
        <v>17</v>
      </c>
      <c r="D326" s="39" t="s">
        <v>6</v>
      </c>
      <c r="E326" s="39" t="s">
        <v>5</v>
      </c>
      <c r="F326" s="39"/>
      <c r="G326" s="115">
        <f>G327+G333</f>
        <v>6196.6464</v>
      </c>
      <c r="H326" s="115">
        <f aca="true" t="shared" si="69" ref="H326:Z326">H327+H333</f>
        <v>4627.046399999999</v>
      </c>
      <c r="I326" s="115">
        <f t="shared" si="69"/>
        <v>4627.046399999999</v>
      </c>
      <c r="J326" s="115">
        <f t="shared" si="69"/>
        <v>4627.046399999999</v>
      </c>
      <c r="K326" s="115">
        <f t="shared" si="69"/>
        <v>4627.046399999999</v>
      </c>
      <c r="L326" s="115">
        <f t="shared" si="69"/>
        <v>4627.046399999999</v>
      </c>
      <c r="M326" s="115">
        <f t="shared" si="69"/>
        <v>4627.046399999999</v>
      </c>
      <c r="N326" s="115">
        <f t="shared" si="69"/>
        <v>4627.046399999999</v>
      </c>
      <c r="O326" s="115">
        <f t="shared" si="69"/>
        <v>4627.046399999999</v>
      </c>
      <c r="P326" s="115">
        <f t="shared" si="69"/>
        <v>4627.046399999999</v>
      </c>
      <c r="Q326" s="115">
        <f t="shared" si="69"/>
        <v>4627.046399999999</v>
      </c>
      <c r="R326" s="115">
        <f t="shared" si="69"/>
        <v>4627.046399999999</v>
      </c>
      <c r="S326" s="115">
        <f t="shared" si="69"/>
        <v>4627.046399999999</v>
      </c>
      <c r="T326" s="115">
        <f t="shared" si="69"/>
        <v>4627.046399999999</v>
      </c>
      <c r="U326" s="115">
        <f t="shared" si="69"/>
        <v>4627.046399999999</v>
      </c>
      <c r="V326" s="115">
        <f t="shared" si="69"/>
        <v>4627.046399999999</v>
      </c>
      <c r="W326" s="115">
        <f t="shared" si="69"/>
        <v>4627.046399999999</v>
      </c>
      <c r="X326" s="115">
        <f t="shared" si="69"/>
        <v>4690.04938</v>
      </c>
      <c r="Y326" s="115">
        <f t="shared" si="69"/>
        <v>4631.060351325178</v>
      </c>
      <c r="Z326" s="115">
        <f t="shared" si="69"/>
        <v>5615.7108</v>
      </c>
      <c r="AA326" s="162">
        <f t="shared" si="57"/>
        <v>90.625</v>
      </c>
      <c r="AB326" s="182"/>
      <c r="AC326" s="182"/>
    </row>
    <row r="327" spans="1:29" ht="16.5" outlineLevel="6" thickBot="1">
      <c r="A327" s="8" t="s">
        <v>353</v>
      </c>
      <c r="B327" s="19">
        <v>951</v>
      </c>
      <c r="C327" s="9" t="s">
        <v>17</v>
      </c>
      <c r="D327" s="9" t="s">
        <v>223</v>
      </c>
      <c r="E327" s="9" t="s">
        <v>5</v>
      </c>
      <c r="F327" s="9"/>
      <c r="G327" s="10">
        <f>G328+G331+G332</f>
        <v>6196.6464</v>
      </c>
      <c r="H327" s="10">
        <f aca="true" t="shared" si="70" ref="H327:Z327">H328+H331+H332</f>
        <v>4627.046399999999</v>
      </c>
      <c r="I327" s="10">
        <f t="shared" si="70"/>
        <v>4627.046399999999</v>
      </c>
      <c r="J327" s="10">
        <f t="shared" si="70"/>
        <v>4627.046399999999</v>
      </c>
      <c r="K327" s="10">
        <f t="shared" si="70"/>
        <v>4627.046399999999</v>
      </c>
      <c r="L327" s="10">
        <f t="shared" si="70"/>
        <v>4627.046399999999</v>
      </c>
      <c r="M327" s="10">
        <f t="shared" si="70"/>
        <v>4627.046399999999</v>
      </c>
      <c r="N327" s="10">
        <f t="shared" si="70"/>
        <v>4627.046399999999</v>
      </c>
      <c r="O327" s="10">
        <f t="shared" si="70"/>
        <v>4627.046399999999</v>
      </c>
      <c r="P327" s="10">
        <f t="shared" si="70"/>
        <v>4627.046399999999</v>
      </c>
      <c r="Q327" s="10">
        <f t="shared" si="70"/>
        <v>4627.046399999999</v>
      </c>
      <c r="R327" s="10">
        <f t="shared" si="70"/>
        <v>4627.046399999999</v>
      </c>
      <c r="S327" s="10">
        <f t="shared" si="70"/>
        <v>4627.046399999999</v>
      </c>
      <c r="T327" s="10">
        <f t="shared" si="70"/>
        <v>4627.046399999999</v>
      </c>
      <c r="U327" s="10">
        <f t="shared" si="70"/>
        <v>4627.046399999999</v>
      </c>
      <c r="V327" s="10">
        <f t="shared" si="70"/>
        <v>4627.046399999999</v>
      </c>
      <c r="W327" s="10">
        <f t="shared" si="70"/>
        <v>4627.046399999999</v>
      </c>
      <c r="X327" s="10">
        <f t="shared" si="70"/>
        <v>4690.04938</v>
      </c>
      <c r="Y327" s="10">
        <f t="shared" si="70"/>
        <v>4631.060351325178</v>
      </c>
      <c r="Z327" s="10">
        <f t="shared" si="70"/>
        <v>5615.7108</v>
      </c>
      <c r="AA327" s="162">
        <f t="shared" si="57"/>
        <v>90.625</v>
      </c>
      <c r="AB327" s="182"/>
      <c r="AC327" s="182"/>
    </row>
    <row r="328" spans="1:29" ht="32.25" outlineLevel="6" thickBot="1">
      <c r="A328" s="110" t="s">
        <v>224</v>
      </c>
      <c r="B328" s="86">
        <v>951</v>
      </c>
      <c r="C328" s="87" t="s">
        <v>17</v>
      </c>
      <c r="D328" s="87" t="s">
        <v>225</v>
      </c>
      <c r="E328" s="87" t="s">
        <v>5</v>
      </c>
      <c r="F328" s="87"/>
      <c r="G328" s="16">
        <f>G329</f>
        <v>1569.6</v>
      </c>
      <c r="H328" s="32">
        <f aca="true" t="shared" si="71" ref="H328:X328">H329</f>
        <v>0</v>
      </c>
      <c r="I328" s="32">
        <f t="shared" si="71"/>
        <v>0</v>
      </c>
      <c r="J328" s="32">
        <f t="shared" si="71"/>
        <v>0</v>
      </c>
      <c r="K328" s="32">
        <f t="shared" si="71"/>
        <v>0</v>
      </c>
      <c r="L328" s="32">
        <f t="shared" si="71"/>
        <v>0</v>
      </c>
      <c r="M328" s="32">
        <f t="shared" si="71"/>
        <v>0</v>
      </c>
      <c r="N328" s="32">
        <f t="shared" si="71"/>
        <v>0</v>
      </c>
      <c r="O328" s="32">
        <f t="shared" si="71"/>
        <v>0</v>
      </c>
      <c r="P328" s="32">
        <f t="shared" si="71"/>
        <v>0</v>
      </c>
      <c r="Q328" s="32">
        <f t="shared" si="71"/>
        <v>0</v>
      </c>
      <c r="R328" s="32">
        <f t="shared" si="71"/>
        <v>0</v>
      </c>
      <c r="S328" s="32">
        <f t="shared" si="71"/>
        <v>0</v>
      </c>
      <c r="T328" s="32">
        <f t="shared" si="71"/>
        <v>0</v>
      </c>
      <c r="U328" s="32">
        <f t="shared" si="71"/>
        <v>0</v>
      </c>
      <c r="V328" s="32">
        <f t="shared" si="71"/>
        <v>0</v>
      </c>
      <c r="W328" s="32">
        <f t="shared" si="71"/>
        <v>0</v>
      </c>
      <c r="X328" s="64">
        <f t="shared" si="71"/>
        <v>63.00298</v>
      </c>
      <c r="Y328" s="160">
        <f>X328/G328*100</f>
        <v>4.01395132517839</v>
      </c>
      <c r="Z328" s="141">
        <f>Z329</f>
        <v>1422.45</v>
      </c>
      <c r="AA328" s="162">
        <f t="shared" si="57"/>
        <v>90.62500000000001</v>
      </c>
      <c r="AB328" s="182"/>
      <c r="AC328" s="182"/>
    </row>
    <row r="329" spans="1:29" ht="32.25" outlineLevel="6" thickBot="1">
      <c r="A329" s="5" t="s">
        <v>114</v>
      </c>
      <c r="B329" s="21">
        <v>951</v>
      </c>
      <c r="C329" s="6" t="s">
        <v>17</v>
      </c>
      <c r="D329" s="6" t="s">
        <v>225</v>
      </c>
      <c r="E329" s="6" t="s">
        <v>113</v>
      </c>
      <c r="F329" s="6"/>
      <c r="G329" s="7">
        <f>G330</f>
        <v>1569.6</v>
      </c>
      <c r="H329" s="24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42"/>
      <c r="X329" s="62">
        <v>63.00298</v>
      </c>
      <c r="Y329" s="160">
        <f>X329/G329*100</f>
        <v>4.01395132517839</v>
      </c>
      <c r="Z329" s="145">
        <f>Z330</f>
        <v>1422.45</v>
      </c>
      <c r="AA329" s="162">
        <f t="shared" si="57"/>
        <v>90.62500000000001</v>
      </c>
      <c r="AB329" s="182"/>
      <c r="AC329" s="182"/>
    </row>
    <row r="330" spans="1:32" ht="19.5" outlineLevel="6" thickBot="1">
      <c r="A330" s="84" t="s">
        <v>136</v>
      </c>
      <c r="B330" s="88">
        <v>951</v>
      </c>
      <c r="C330" s="89" t="s">
        <v>17</v>
      </c>
      <c r="D330" s="89" t="s">
        <v>225</v>
      </c>
      <c r="E330" s="89" t="s">
        <v>135</v>
      </c>
      <c r="F330" s="89"/>
      <c r="G330" s="94">
        <v>1569.6</v>
      </c>
      <c r="H330" s="73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2"/>
      <c r="Y330" s="160"/>
      <c r="Z330" s="165">
        <v>1422.45</v>
      </c>
      <c r="AA330" s="162">
        <f t="shared" si="57"/>
        <v>90.62500000000001</v>
      </c>
      <c r="AB330" s="182"/>
      <c r="AC330" s="182"/>
      <c r="AD330" s="197"/>
      <c r="AE330" s="197"/>
      <c r="AF330" s="197"/>
    </row>
    <row r="331" spans="1:32" ht="32.25" outlineLevel="6" thickBot="1">
      <c r="A331" s="110" t="s">
        <v>386</v>
      </c>
      <c r="B331" s="87" t="s">
        <v>390</v>
      </c>
      <c r="C331" s="87" t="s">
        <v>17</v>
      </c>
      <c r="D331" s="87" t="s">
        <v>387</v>
      </c>
      <c r="E331" s="87" t="s">
        <v>135</v>
      </c>
      <c r="F331" s="87"/>
      <c r="G331" s="141">
        <v>2111.6249</v>
      </c>
      <c r="H331" s="141">
        <v>2111.6249</v>
      </c>
      <c r="I331" s="141">
        <v>2111.6249</v>
      </c>
      <c r="J331" s="141">
        <v>2111.6249</v>
      </c>
      <c r="K331" s="141">
        <v>2111.6249</v>
      </c>
      <c r="L331" s="141">
        <v>2111.6249</v>
      </c>
      <c r="M331" s="141">
        <v>2111.6249</v>
      </c>
      <c r="N331" s="141">
        <v>2111.6249</v>
      </c>
      <c r="O331" s="141">
        <v>2111.6249</v>
      </c>
      <c r="P331" s="141">
        <v>2111.6249</v>
      </c>
      <c r="Q331" s="141">
        <v>2111.6249</v>
      </c>
      <c r="R331" s="141">
        <v>2111.6249</v>
      </c>
      <c r="S331" s="141">
        <v>2111.6249</v>
      </c>
      <c r="T331" s="141">
        <v>2111.6249</v>
      </c>
      <c r="U331" s="141">
        <v>2111.6249</v>
      </c>
      <c r="V331" s="141">
        <v>2111.6249</v>
      </c>
      <c r="W331" s="141">
        <v>2111.6249</v>
      </c>
      <c r="X331" s="141">
        <v>2111.6249</v>
      </c>
      <c r="Y331" s="141">
        <v>2111.6249</v>
      </c>
      <c r="Z331" s="141">
        <v>1913.66007</v>
      </c>
      <c r="AA331" s="162">
        <f t="shared" si="57"/>
        <v>90.62500020718642</v>
      </c>
      <c r="AB331" s="182"/>
      <c r="AC331" s="182"/>
      <c r="AD331" s="197"/>
      <c r="AE331" s="198"/>
      <c r="AF331" s="197"/>
    </row>
    <row r="332" spans="1:32" ht="32.25" outlineLevel="6" thickBot="1">
      <c r="A332" s="110" t="s">
        <v>388</v>
      </c>
      <c r="B332" s="87" t="s">
        <v>390</v>
      </c>
      <c r="C332" s="87" t="s">
        <v>17</v>
      </c>
      <c r="D332" s="87" t="s">
        <v>389</v>
      </c>
      <c r="E332" s="87" t="s">
        <v>135</v>
      </c>
      <c r="F332" s="87"/>
      <c r="G332" s="141">
        <v>2515.4215</v>
      </c>
      <c r="H332" s="141">
        <v>2515.4215</v>
      </c>
      <c r="I332" s="141">
        <v>2515.4215</v>
      </c>
      <c r="J332" s="141">
        <v>2515.4215</v>
      </c>
      <c r="K332" s="141">
        <v>2515.4215</v>
      </c>
      <c r="L332" s="141">
        <v>2515.4215</v>
      </c>
      <c r="M332" s="141">
        <v>2515.4215</v>
      </c>
      <c r="N332" s="141">
        <v>2515.4215</v>
      </c>
      <c r="O332" s="141">
        <v>2515.4215</v>
      </c>
      <c r="P332" s="141">
        <v>2515.4215</v>
      </c>
      <c r="Q332" s="141">
        <v>2515.4215</v>
      </c>
      <c r="R332" s="141">
        <v>2515.4215</v>
      </c>
      <c r="S332" s="141">
        <v>2515.4215</v>
      </c>
      <c r="T332" s="141">
        <v>2515.4215</v>
      </c>
      <c r="U332" s="141">
        <v>2515.4215</v>
      </c>
      <c r="V332" s="141">
        <v>2515.4215</v>
      </c>
      <c r="W332" s="141">
        <v>2515.4215</v>
      </c>
      <c r="X332" s="141">
        <v>2515.4215</v>
      </c>
      <c r="Y332" s="141">
        <v>2515.4215</v>
      </c>
      <c r="Z332" s="141">
        <v>2279.60073</v>
      </c>
      <c r="AA332" s="162">
        <f t="shared" si="57"/>
        <v>90.6249998260729</v>
      </c>
      <c r="AB332" s="182"/>
      <c r="AC332" s="182"/>
      <c r="AD332" s="197"/>
      <c r="AE332" s="198"/>
      <c r="AF332" s="197"/>
    </row>
    <row r="333" spans="1:32" ht="19.5" outlineLevel="6" thickBot="1">
      <c r="A333" s="8" t="s">
        <v>226</v>
      </c>
      <c r="B333" s="19">
        <v>951</v>
      </c>
      <c r="C333" s="9" t="s">
        <v>17</v>
      </c>
      <c r="D333" s="9" t="s">
        <v>43</v>
      </c>
      <c r="E333" s="9" t="s">
        <v>5</v>
      </c>
      <c r="F333" s="9"/>
      <c r="G333" s="10">
        <f>G334</f>
        <v>0</v>
      </c>
      <c r="H333" s="73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2"/>
      <c r="Y333" s="160"/>
      <c r="Z333" s="139">
        <f>Z334</f>
        <v>0</v>
      </c>
      <c r="AA333" s="162">
        <v>0</v>
      </c>
      <c r="AB333" s="182"/>
      <c r="AC333" s="182"/>
      <c r="AD333" s="197"/>
      <c r="AE333" s="197"/>
      <c r="AF333" s="197"/>
    </row>
    <row r="334" spans="1:29" ht="32.25" outlineLevel="6" thickBot="1">
      <c r="A334" s="110" t="s">
        <v>224</v>
      </c>
      <c r="B334" s="86">
        <v>951</v>
      </c>
      <c r="C334" s="87" t="s">
        <v>17</v>
      </c>
      <c r="D334" s="87" t="s">
        <v>227</v>
      </c>
      <c r="E334" s="87" t="s">
        <v>5</v>
      </c>
      <c r="F334" s="87"/>
      <c r="G334" s="16">
        <f>G335</f>
        <v>0</v>
      </c>
      <c r="H334" s="73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2"/>
      <c r="Y334" s="160"/>
      <c r="Z334" s="141">
        <f>Z335</f>
        <v>0</v>
      </c>
      <c r="AA334" s="162">
        <v>0</v>
      </c>
      <c r="AB334" s="182"/>
      <c r="AC334" s="182"/>
    </row>
    <row r="335" spans="1:29" ht="32.25" outlineLevel="6" thickBot="1">
      <c r="A335" s="5" t="s">
        <v>114</v>
      </c>
      <c r="B335" s="21">
        <v>951</v>
      </c>
      <c r="C335" s="6" t="s">
        <v>17</v>
      </c>
      <c r="D335" s="6" t="s">
        <v>227</v>
      </c>
      <c r="E335" s="6" t="s">
        <v>113</v>
      </c>
      <c r="F335" s="6"/>
      <c r="G335" s="7">
        <f>G336</f>
        <v>0</v>
      </c>
      <c r="H335" s="73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2"/>
      <c r="Y335" s="160"/>
      <c r="Z335" s="145">
        <f>Z336</f>
        <v>0</v>
      </c>
      <c r="AA335" s="162">
        <v>0</v>
      </c>
      <c r="AB335" s="182"/>
      <c r="AC335" s="182"/>
    </row>
    <row r="336" spans="1:29" ht="19.5" outlineLevel="6" thickBot="1">
      <c r="A336" s="84" t="s">
        <v>136</v>
      </c>
      <c r="B336" s="88">
        <v>951</v>
      </c>
      <c r="C336" s="89" t="s">
        <v>17</v>
      </c>
      <c r="D336" s="89" t="s">
        <v>227</v>
      </c>
      <c r="E336" s="89" t="s">
        <v>135</v>
      </c>
      <c r="F336" s="89"/>
      <c r="G336" s="94">
        <v>0</v>
      </c>
      <c r="H336" s="73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2"/>
      <c r="Y336" s="160"/>
      <c r="Z336" s="165">
        <v>0</v>
      </c>
      <c r="AA336" s="162">
        <v>0</v>
      </c>
      <c r="AB336" s="182"/>
      <c r="AC336" s="182"/>
    </row>
    <row r="337" spans="1:29" ht="19.5" outlineLevel="6" thickBot="1">
      <c r="A337" s="120" t="s">
        <v>228</v>
      </c>
      <c r="B337" s="18">
        <v>951</v>
      </c>
      <c r="C337" s="39" t="s">
        <v>229</v>
      </c>
      <c r="D337" s="39" t="s">
        <v>6</v>
      </c>
      <c r="E337" s="39" t="s">
        <v>5</v>
      </c>
      <c r="F337" s="39"/>
      <c r="G337" s="115">
        <f>G338</f>
        <v>50</v>
      </c>
      <c r="H337" s="29">
        <f aca="true" t="shared" si="72" ref="H337:X337">H338+H343</f>
        <v>0</v>
      </c>
      <c r="I337" s="29">
        <f t="shared" si="72"/>
        <v>0</v>
      </c>
      <c r="J337" s="29">
        <f t="shared" si="72"/>
        <v>0</v>
      </c>
      <c r="K337" s="29">
        <f t="shared" si="72"/>
        <v>0</v>
      </c>
      <c r="L337" s="29">
        <f t="shared" si="72"/>
        <v>0</v>
      </c>
      <c r="M337" s="29">
        <f t="shared" si="72"/>
        <v>0</v>
      </c>
      <c r="N337" s="29">
        <f t="shared" si="72"/>
        <v>0</v>
      </c>
      <c r="O337" s="29">
        <f t="shared" si="72"/>
        <v>0</v>
      </c>
      <c r="P337" s="29">
        <f t="shared" si="72"/>
        <v>0</v>
      </c>
      <c r="Q337" s="29">
        <f t="shared" si="72"/>
        <v>0</v>
      </c>
      <c r="R337" s="29">
        <f t="shared" si="72"/>
        <v>0</v>
      </c>
      <c r="S337" s="29">
        <f t="shared" si="72"/>
        <v>0</v>
      </c>
      <c r="T337" s="29">
        <f t="shared" si="72"/>
        <v>0</v>
      </c>
      <c r="U337" s="29">
        <f t="shared" si="72"/>
        <v>0</v>
      </c>
      <c r="V337" s="29">
        <f t="shared" si="72"/>
        <v>0</v>
      </c>
      <c r="W337" s="29">
        <f t="shared" si="72"/>
        <v>0</v>
      </c>
      <c r="X337" s="70">
        <f t="shared" si="72"/>
        <v>499.74378</v>
      </c>
      <c r="Y337" s="160">
        <f>X337/G337*100</f>
        <v>999.48756</v>
      </c>
      <c r="Z337" s="158">
        <f>Z338</f>
        <v>49.9</v>
      </c>
      <c r="AA337" s="162">
        <f t="shared" si="57"/>
        <v>99.8</v>
      </c>
      <c r="AB337" s="182"/>
      <c r="AC337" s="182"/>
    </row>
    <row r="338" spans="1:29" ht="16.5" outlineLevel="6" thickBot="1">
      <c r="A338" s="13" t="s">
        <v>354</v>
      </c>
      <c r="B338" s="19">
        <v>951</v>
      </c>
      <c r="C338" s="9" t="s">
        <v>229</v>
      </c>
      <c r="D338" s="9" t="s">
        <v>230</v>
      </c>
      <c r="E338" s="9" t="s">
        <v>5</v>
      </c>
      <c r="F338" s="9"/>
      <c r="G338" s="10">
        <f>G339</f>
        <v>50</v>
      </c>
      <c r="H338" s="31">
        <f aca="true" t="shared" si="73" ref="H338:X340">H339</f>
        <v>0</v>
      </c>
      <c r="I338" s="31">
        <f t="shared" si="73"/>
        <v>0</v>
      </c>
      <c r="J338" s="31">
        <f t="shared" si="73"/>
        <v>0</v>
      </c>
      <c r="K338" s="31">
        <f t="shared" si="73"/>
        <v>0</v>
      </c>
      <c r="L338" s="31">
        <f t="shared" si="73"/>
        <v>0</v>
      </c>
      <c r="M338" s="31">
        <f t="shared" si="73"/>
        <v>0</v>
      </c>
      <c r="N338" s="31">
        <f t="shared" si="73"/>
        <v>0</v>
      </c>
      <c r="O338" s="31">
        <f t="shared" si="73"/>
        <v>0</v>
      </c>
      <c r="P338" s="31">
        <f t="shared" si="73"/>
        <v>0</v>
      </c>
      <c r="Q338" s="31">
        <f t="shared" si="73"/>
        <v>0</v>
      </c>
      <c r="R338" s="31">
        <f t="shared" si="73"/>
        <v>0</v>
      </c>
      <c r="S338" s="31">
        <f t="shared" si="73"/>
        <v>0</v>
      </c>
      <c r="T338" s="31">
        <f t="shared" si="73"/>
        <v>0</v>
      </c>
      <c r="U338" s="31">
        <f t="shared" si="73"/>
        <v>0</v>
      </c>
      <c r="V338" s="31">
        <f t="shared" si="73"/>
        <v>0</v>
      </c>
      <c r="W338" s="31">
        <f t="shared" si="73"/>
        <v>0</v>
      </c>
      <c r="X338" s="63">
        <f t="shared" si="73"/>
        <v>499.74378</v>
      </c>
      <c r="Y338" s="160">
        <f>X338/G338*100</f>
        <v>999.48756</v>
      </c>
      <c r="Z338" s="139">
        <f>Z339</f>
        <v>49.9</v>
      </c>
      <c r="AA338" s="162">
        <f aca="true" t="shared" si="74" ref="AA338:AA401">Z338/G338*100</f>
        <v>99.8</v>
      </c>
      <c r="AB338" s="182"/>
      <c r="AC338" s="182"/>
    </row>
    <row r="339" spans="1:29" ht="48" outlineLevel="6" thickBot="1">
      <c r="A339" s="110" t="s">
        <v>231</v>
      </c>
      <c r="B339" s="86">
        <v>951</v>
      </c>
      <c r="C339" s="87" t="s">
        <v>229</v>
      </c>
      <c r="D339" s="87" t="s">
        <v>232</v>
      </c>
      <c r="E339" s="87" t="s">
        <v>5</v>
      </c>
      <c r="F339" s="87"/>
      <c r="G339" s="16">
        <f>G340</f>
        <v>50</v>
      </c>
      <c r="H339" s="32">
        <f t="shared" si="73"/>
        <v>0</v>
      </c>
      <c r="I339" s="32">
        <f t="shared" si="73"/>
        <v>0</v>
      </c>
      <c r="J339" s="32">
        <f t="shared" si="73"/>
        <v>0</v>
      </c>
      <c r="K339" s="32">
        <f t="shared" si="73"/>
        <v>0</v>
      </c>
      <c r="L339" s="32">
        <f t="shared" si="73"/>
        <v>0</v>
      </c>
      <c r="M339" s="32">
        <f t="shared" si="73"/>
        <v>0</v>
      </c>
      <c r="N339" s="32">
        <f t="shared" si="73"/>
        <v>0</v>
      </c>
      <c r="O339" s="32">
        <f t="shared" si="73"/>
        <v>0</v>
      </c>
      <c r="P339" s="32">
        <f t="shared" si="73"/>
        <v>0</v>
      </c>
      <c r="Q339" s="32">
        <f t="shared" si="73"/>
        <v>0</v>
      </c>
      <c r="R339" s="32">
        <f t="shared" si="73"/>
        <v>0</v>
      </c>
      <c r="S339" s="32">
        <f t="shared" si="73"/>
        <v>0</v>
      </c>
      <c r="T339" s="32">
        <f t="shared" si="73"/>
        <v>0</v>
      </c>
      <c r="U339" s="32">
        <f t="shared" si="73"/>
        <v>0</v>
      </c>
      <c r="V339" s="32">
        <f t="shared" si="73"/>
        <v>0</v>
      </c>
      <c r="W339" s="32">
        <f t="shared" si="73"/>
        <v>0</v>
      </c>
      <c r="X339" s="64">
        <f t="shared" si="73"/>
        <v>499.74378</v>
      </c>
      <c r="Y339" s="160">
        <f>X339/G339*100</f>
        <v>999.48756</v>
      </c>
      <c r="Z339" s="141">
        <f>Z340</f>
        <v>49.9</v>
      </c>
      <c r="AA339" s="162">
        <f t="shared" si="74"/>
        <v>99.8</v>
      </c>
      <c r="AB339" s="182"/>
      <c r="AC339" s="182"/>
    </row>
    <row r="340" spans="1:29" ht="32.25" outlineLevel="6" thickBot="1">
      <c r="A340" s="5" t="s">
        <v>107</v>
      </c>
      <c r="B340" s="21">
        <v>951</v>
      </c>
      <c r="C340" s="6" t="s">
        <v>233</v>
      </c>
      <c r="D340" s="6" t="s">
        <v>232</v>
      </c>
      <c r="E340" s="6" t="s">
        <v>101</v>
      </c>
      <c r="F340" s="6"/>
      <c r="G340" s="7">
        <f>G341</f>
        <v>50</v>
      </c>
      <c r="H340" s="34">
        <f t="shared" si="73"/>
        <v>0</v>
      </c>
      <c r="I340" s="34">
        <f t="shared" si="73"/>
        <v>0</v>
      </c>
      <c r="J340" s="34">
        <f t="shared" si="73"/>
        <v>0</v>
      </c>
      <c r="K340" s="34">
        <f t="shared" si="73"/>
        <v>0</v>
      </c>
      <c r="L340" s="34">
        <f t="shared" si="73"/>
        <v>0</v>
      </c>
      <c r="M340" s="34">
        <f t="shared" si="73"/>
        <v>0</v>
      </c>
      <c r="N340" s="34">
        <f t="shared" si="73"/>
        <v>0</v>
      </c>
      <c r="O340" s="34">
        <f t="shared" si="73"/>
        <v>0</v>
      </c>
      <c r="P340" s="34">
        <f t="shared" si="73"/>
        <v>0</v>
      </c>
      <c r="Q340" s="34">
        <f t="shared" si="73"/>
        <v>0</v>
      </c>
      <c r="R340" s="34">
        <f t="shared" si="73"/>
        <v>0</v>
      </c>
      <c r="S340" s="34">
        <f t="shared" si="73"/>
        <v>0</v>
      </c>
      <c r="T340" s="34">
        <f t="shared" si="73"/>
        <v>0</v>
      </c>
      <c r="U340" s="34">
        <f t="shared" si="73"/>
        <v>0</v>
      </c>
      <c r="V340" s="34">
        <f t="shared" si="73"/>
        <v>0</v>
      </c>
      <c r="W340" s="34">
        <f t="shared" si="73"/>
        <v>0</v>
      </c>
      <c r="X340" s="65">
        <f t="shared" si="73"/>
        <v>499.74378</v>
      </c>
      <c r="Y340" s="160">
        <f>X340/G340*100</f>
        <v>999.48756</v>
      </c>
      <c r="Z340" s="145">
        <f>Z341</f>
        <v>49.9</v>
      </c>
      <c r="AA340" s="162">
        <f t="shared" si="74"/>
        <v>99.8</v>
      </c>
      <c r="AB340" s="182"/>
      <c r="AC340" s="182"/>
    </row>
    <row r="341" spans="1:29" ht="32.25" outlineLevel="6" thickBot="1">
      <c r="A341" s="84" t="s">
        <v>109</v>
      </c>
      <c r="B341" s="88">
        <v>951</v>
      </c>
      <c r="C341" s="89" t="s">
        <v>229</v>
      </c>
      <c r="D341" s="89" t="s">
        <v>232</v>
      </c>
      <c r="E341" s="89" t="s">
        <v>103</v>
      </c>
      <c r="F341" s="89"/>
      <c r="G341" s="94">
        <v>50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2">
        <v>499.74378</v>
      </c>
      <c r="Y341" s="160">
        <f>X341/G341*100</f>
        <v>999.48756</v>
      </c>
      <c r="Z341" s="165">
        <v>49.9</v>
      </c>
      <c r="AA341" s="162">
        <f t="shared" si="74"/>
        <v>99.8</v>
      </c>
      <c r="AB341" s="182"/>
      <c r="AC341" s="182"/>
    </row>
    <row r="342" spans="1:29" ht="19.5" outlineLevel="6" thickBot="1">
      <c r="A342" s="104" t="s">
        <v>75</v>
      </c>
      <c r="B342" s="18">
        <v>951</v>
      </c>
      <c r="C342" s="14" t="s">
        <v>45</v>
      </c>
      <c r="D342" s="14" t="s">
        <v>6</v>
      </c>
      <c r="E342" s="14" t="s">
        <v>5</v>
      </c>
      <c r="F342" s="14"/>
      <c r="G342" s="15">
        <f>G343+G348</f>
        <v>291.62</v>
      </c>
      <c r="H342" s="73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2"/>
      <c r="Y342" s="160"/>
      <c r="Z342" s="158">
        <f>Z343+Z348</f>
        <v>291.62</v>
      </c>
      <c r="AA342" s="162">
        <f t="shared" si="74"/>
        <v>100</v>
      </c>
      <c r="AB342" s="182"/>
      <c r="AC342" s="182"/>
    </row>
    <row r="343" spans="1:29" ht="16.5" outlineLevel="6" thickBot="1">
      <c r="A343" s="8" t="s">
        <v>234</v>
      </c>
      <c r="B343" s="19">
        <v>951</v>
      </c>
      <c r="C343" s="9" t="s">
        <v>80</v>
      </c>
      <c r="D343" s="9" t="s">
        <v>6</v>
      </c>
      <c r="E343" s="9" t="s">
        <v>5</v>
      </c>
      <c r="F343" s="9"/>
      <c r="G343" s="10">
        <f>G344</f>
        <v>291.62</v>
      </c>
      <c r="H343" s="31">
        <f aca="true" t="shared" si="75" ref="H343:X343">H344</f>
        <v>0</v>
      </c>
      <c r="I343" s="31">
        <f t="shared" si="75"/>
        <v>0</v>
      </c>
      <c r="J343" s="31">
        <f t="shared" si="75"/>
        <v>0</v>
      </c>
      <c r="K343" s="31">
        <f t="shared" si="75"/>
        <v>0</v>
      </c>
      <c r="L343" s="31">
        <f t="shared" si="75"/>
        <v>0</v>
      </c>
      <c r="M343" s="31">
        <f t="shared" si="75"/>
        <v>0</v>
      </c>
      <c r="N343" s="31">
        <f t="shared" si="75"/>
        <v>0</v>
      </c>
      <c r="O343" s="31">
        <f t="shared" si="75"/>
        <v>0</v>
      </c>
      <c r="P343" s="31">
        <f t="shared" si="75"/>
        <v>0</v>
      </c>
      <c r="Q343" s="31">
        <f t="shared" si="75"/>
        <v>0</v>
      </c>
      <c r="R343" s="31">
        <f t="shared" si="75"/>
        <v>0</v>
      </c>
      <c r="S343" s="31">
        <f t="shared" si="75"/>
        <v>0</v>
      </c>
      <c r="T343" s="31">
        <f t="shared" si="75"/>
        <v>0</v>
      </c>
      <c r="U343" s="31">
        <f t="shared" si="75"/>
        <v>0</v>
      </c>
      <c r="V343" s="31">
        <f t="shared" si="75"/>
        <v>0</v>
      </c>
      <c r="W343" s="31">
        <f t="shared" si="75"/>
        <v>0</v>
      </c>
      <c r="X343" s="31">
        <f t="shared" si="75"/>
        <v>0</v>
      </c>
      <c r="Y343" s="160">
        <f>X343/G343*100</f>
        <v>0</v>
      </c>
      <c r="Z343" s="139">
        <f>Z344</f>
        <v>291.62</v>
      </c>
      <c r="AA343" s="162">
        <f t="shared" si="74"/>
        <v>100</v>
      </c>
      <c r="AB343" s="182"/>
      <c r="AC343" s="182"/>
    </row>
    <row r="344" spans="1:29" ht="16.5" outlineLevel="6" thickBot="1">
      <c r="A344" s="96" t="s">
        <v>355</v>
      </c>
      <c r="B344" s="102">
        <v>951</v>
      </c>
      <c r="C344" s="87" t="s">
        <v>80</v>
      </c>
      <c r="D344" s="87" t="s">
        <v>235</v>
      </c>
      <c r="E344" s="87" t="s">
        <v>5</v>
      </c>
      <c r="F344" s="87"/>
      <c r="G344" s="16">
        <f>G345</f>
        <v>291.62</v>
      </c>
      <c r="H344" s="32">
        <f aca="true" t="shared" si="76" ref="H344:X344">H345+H348</f>
        <v>0</v>
      </c>
      <c r="I344" s="32">
        <f t="shared" si="76"/>
        <v>0</v>
      </c>
      <c r="J344" s="32">
        <f t="shared" si="76"/>
        <v>0</v>
      </c>
      <c r="K344" s="32">
        <f t="shared" si="76"/>
        <v>0</v>
      </c>
      <c r="L344" s="32">
        <f t="shared" si="76"/>
        <v>0</v>
      </c>
      <c r="M344" s="32">
        <f t="shared" si="76"/>
        <v>0</v>
      </c>
      <c r="N344" s="32">
        <f t="shared" si="76"/>
        <v>0</v>
      </c>
      <c r="O344" s="32">
        <f t="shared" si="76"/>
        <v>0</v>
      </c>
      <c r="P344" s="32">
        <f t="shared" si="76"/>
        <v>0</v>
      </c>
      <c r="Q344" s="32">
        <f t="shared" si="76"/>
        <v>0</v>
      </c>
      <c r="R344" s="32">
        <f t="shared" si="76"/>
        <v>0</v>
      </c>
      <c r="S344" s="32">
        <f t="shared" si="76"/>
        <v>0</v>
      </c>
      <c r="T344" s="32">
        <f t="shared" si="76"/>
        <v>0</v>
      </c>
      <c r="U344" s="32">
        <f t="shared" si="76"/>
        <v>0</v>
      </c>
      <c r="V344" s="32">
        <f t="shared" si="76"/>
        <v>0</v>
      </c>
      <c r="W344" s="32">
        <f t="shared" si="76"/>
        <v>0</v>
      </c>
      <c r="X344" s="32">
        <f t="shared" si="76"/>
        <v>0</v>
      </c>
      <c r="Y344" s="160">
        <f>X344/G344*100</f>
        <v>0</v>
      </c>
      <c r="Z344" s="141">
        <f>Z345</f>
        <v>291.62</v>
      </c>
      <c r="AA344" s="162">
        <f t="shared" si="74"/>
        <v>100</v>
      </c>
      <c r="AB344" s="182"/>
      <c r="AC344" s="182"/>
    </row>
    <row r="345" spans="1:29" ht="48.75" customHeight="1" outlineLevel="6" thickBot="1">
      <c r="A345" s="110" t="s">
        <v>236</v>
      </c>
      <c r="B345" s="86">
        <v>951</v>
      </c>
      <c r="C345" s="87" t="s">
        <v>80</v>
      </c>
      <c r="D345" s="87" t="s">
        <v>237</v>
      </c>
      <c r="E345" s="87" t="s">
        <v>5</v>
      </c>
      <c r="F345" s="87"/>
      <c r="G345" s="16">
        <f>G346</f>
        <v>291.62</v>
      </c>
      <c r="H345" s="24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42"/>
      <c r="X345" s="62">
        <v>0</v>
      </c>
      <c r="Y345" s="160">
        <f>X345/G345*100</f>
        <v>0</v>
      </c>
      <c r="Z345" s="141">
        <f>Z346</f>
        <v>291.62</v>
      </c>
      <c r="AA345" s="162">
        <f t="shared" si="74"/>
        <v>100</v>
      </c>
      <c r="AB345" s="182"/>
      <c r="AC345" s="182"/>
    </row>
    <row r="346" spans="1:29" ht="38.25" customHeight="1" outlineLevel="6" thickBot="1">
      <c r="A346" s="5" t="s">
        <v>107</v>
      </c>
      <c r="B346" s="21">
        <v>951</v>
      </c>
      <c r="C346" s="6" t="s">
        <v>80</v>
      </c>
      <c r="D346" s="6" t="s">
        <v>237</v>
      </c>
      <c r="E346" s="6" t="s">
        <v>101</v>
      </c>
      <c r="F346" s="6"/>
      <c r="G346" s="7">
        <f>G347</f>
        <v>291.62</v>
      </c>
      <c r="H346" s="73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2"/>
      <c r="Y346" s="160"/>
      <c r="Z346" s="145">
        <f>Z347</f>
        <v>291.62</v>
      </c>
      <c r="AA346" s="162">
        <f t="shared" si="74"/>
        <v>100</v>
      </c>
      <c r="AB346" s="182"/>
      <c r="AC346" s="182"/>
    </row>
    <row r="347" spans="1:29" ht="32.25" outlineLevel="6" thickBot="1">
      <c r="A347" s="84" t="s">
        <v>109</v>
      </c>
      <c r="B347" s="88">
        <v>951</v>
      </c>
      <c r="C347" s="89" t="s">
        <v>80</v>
      </c>
      <c r="D347" s="89" t="s">
        <v>237</v>
      </c>
      <c r="E347" s="89" t="s">
        <v>103</v>
      </c>
      <c r="F347" s="89"/>
      <c r="G347" s="94">
        <v>291.62</v>
      </c>
      <c r="H347" s="31">
        <f aca="true" t="shared" si="77" ref="H347:X347">H348</f>
        <v>0</v>
      </c>
      <c r="I347" s="31">
        <f t="shared" si="77"/>
        <v>0</v>
      </c>
      <c r="J347" s="31">
        <f t="shared" si="77"/>
        <v>0</v>
      </c>
      <c r="K347" s="31">
        <f t="shared" si="77"/>
        <v>0</v>
      </c>
      <c r="L347" s="31">
        <f t="shared" si="77"/>
        <v>0</v>
      </c>
      <c r="M347" s="31">
        <f t="shared" si="77"/>
        <v>0</v>
      </c>
      <c r="N347" s="31">
        <f t="shared" si="77"/>
        <v>0</v>
      </c>
      <c r="O347" s="31">
        <f t="shared" si="77"/>
        <v>0</v>
      </c>
      <c r="P347" s="31">
        <f t="shared" si="77"/>
        <v>0</v>
      </c>
      <c r="Q347" s="31">
        <f t="shared" si="77"/>
        <v>0</v>
      </c>
      <c r="R347" s="31">
        <f t="shared" si="77"/>
        <v>0</v>
      </c>
      <c r="S347" s="31">
        <f t="shared" si="77"/>
        <v>0</v>
      </c>
      <c r="T347" s="31">
        <f t="shared" si="77"/>
        <v>0</v>
      </c>
      <c r="U347" s="31">
        <f t="shared" si="77"/>
        <v>0</v>
      </c>
      <c r="V347" s="31">
        <f t="shared" si="77"/>
        <v>0</v>
      </c>
      <c r="W347" s="31">
        <f t="shared" si="77"/>
        <v>0</v>
      </c>
      <c r="X347" s="31">
        <f t="shared" si="77"/>
        <v>0</v>
      </c>
      <c r="Y347" s="160">
        <f>X347/G347*100</f>
        <v>0</v>
      </c>
      <c r="Z347" s="165">
        <v>291.62</v>
      </c>
      <c r="AA347" s="162">
        <f t="shared" si="74"/>
        <v>100</v>
      </c>
      <c r="AB347" s="182"/>
      <c r="AC347" s="182"/>
    </row>
    <row r="348" spans="1:29" ht="19.5" outlineLevel="6" thickBot="1">
      <c r="A348" s="83" t="s">
        <v>83</v>
      </c>
      <c r="B348" s="19">
        <v>951</v>
      </c>
      <c r="C348" s="9" t="s">
        <v>84</v>
      </c>
      <c r="D348" s="9" t="s">
        <v>6</v>
      </c>
      <c r="E348" s="9" t="s">
        <v>5</v>
      </c>
      <c r="F348" s="6"/>
      <c r="G348" s="10">
        <f>G349</f>
        <v>0</v>
      </c>
      <c r="H348" s="73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2">
        <v>0</v>
      </c>
      <c r="Y348" s="160" t="e">
        <f>X348/G348*100</f>
        <v>#DIV/0!</v>
      </c>
      <c r="Z348" s="139">
        <f>Z349</f>
        <v>0</v>
      </c>
      <c r="AA348" s="162">
        <v>0</v>
      </c>
      <c r="AB348" s="182"/>
      <c r="AC348" s="182"/>
    </row>
    <row r="349" spans="1:29" ht="19.5" outlineLevel="6" thickBot="1">
      <c r="A349" s="96" t="s">
        <v>356</v>
      </c>
      <c r="B349" s="102">
        <v>951</v>
      </c>
      <c r="C349" s="87" t="s">
        <v>84</v>
      </c>
      <c r="D349" s="87" t="s">
        <v>235</v>
      </c>
      <c r="E349" s="87" t="s">
        <v>5</v>
      </c>
      <c r="F349" s="87"/>
      <c r="G349" s="16">
        <f>G350</f>
        <v>0</v>
      </c>
      <c r="H349" s="73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2"/>
      <c r="Y349" s="160"/>
      <c r="Z349" s="141">
        <f>Z350</f>
        <v>0</v>
      </c>
      <c r="AA349" s="162">
        <v>0</v>
      </c>
      <c r="AB349" s="182"/>
      <c r="AC349" s="182"/>
    </row>
    <row r="350" spans="1:29" ht="48" outlineLevel="6" thickBot="1">
      <c r="A350" s="5" t="s">
        <v>238</v>
      </c>
      <c r="B350" s="21">
        <v>951</v>
      </c>
      <c r="C350" s="6" t="s">
        <v>84</v>
      </c>
      <c r="D350" s="6" t="s">
        <v>239</v>
      </c>
      <c r="E350" s="6" t="s">
        <v>5</v>
      </c>
      <c r="F350" s="6"/>
      <c r="G350" s="7">
        <f>G351</f>
        <v>0</v>
      </c>
      <c r="H350" s="29">
        <f aca="true" t="shared" si="78" ref="H350:X350">H351+H356</f>
        <v>0</v>
      </c>
      <c r="I350" s="29">
        <f t="shared" si="78"/>
        <v>0</v>
      </c>
      <c r="J350" s="29">
        <f t="shared" si="78"/>
        <v>0</v>
      </c>
      <c r="K350" s="29">
        <f t="shared" si="78"/>
        <v>0</v>
      </c>
      <c r="L350" s="29">
        <f t="shared" si="78"/>
        <v>0</v>
      </c>
      <c r="M350" s="29">
        <f t="shared" si="78"/>
        <v>0</v>
      </c>
      <c r="N350" s="29">
        <f t="shared" si="78"/>
        <v>0</v>
      </c>
      <c r="O350" s="29">
        <f t="shared" si="78"/>
        <v>0</v>
      </c>
      <c r="P350" s="29">
        <f t="shared" si="78"/>
        <v>0</v>
      </c>
      <c r="Q350" s="29">
        <f t="shared" si="78"/>
        <v>0</v>
      </c>
      <c r="R350" s="29">
        <f t="shared" si="78"/>
        <v>0</v>
      </c>
      <c r="S350" s="29">
        <f t="shared" si="78"/>
        <v>0</v>
      </c>
      <c r="T350" s="29">
        <f t="shared" si="78"/>
        <v>0</v>
      </c>
      <c r="U350" s="29">
        <f t="shared" si="78"/>
        <v>0</v>
      </c>
      <c r="V350" s="29">
        <f t="shared" si="78"/>
        <v>0</v>
      </c>
      <c r="W350" s="29">
        <f t="shared" si="78"/>
        <v>0</v>
      </c>
      <c r="X350" s="70">
        <f t="shared" si="78"/>
        <v>1410.7881399999999</v>
      </c>
      <c r="Y350" s="160" t="e">
        <f>X350/G350*100</f>
        <v>#DIV/0!</v>
      </c>
      <c r="Z350" s="145">
        <f>Z351</f>
        <v>0</v>
      </c>
      <c r="AA350" s="162">
        <v>0</v>
      </c>
      <c r="AB350" s="182"/>
      <c r="AC350" s="182"/>
    </row>
    <row r="351" spans="1:29" ht="16.5" outlineLevel="6" thickBot="1">
      <c r="A351" s="84" t="s">
        <v>127</v>
      </c>
      <c r="B351" s="88">
        <v>951</v>
      </c>
      <c r="C351" s="89" t="s">
        <v>84</v>
      </c>
      <c r="D351" s="89" t="s">
        <v>239</v>
      </c>
      <c r="E351" s="89" t="s">
        <v>126</v>
      </c>
      <c r="F351" s="89"/>
      <c r="G351" s="94">
        <v>0</v>
      </c>
      <c r="H351" s="31">
        <f aca="true" t="shared" si="79" ref="H351:X351">H352</f>
        <v>0</v>
      </c>
      <c r="I351" s="31">
        <f t="shared" si="79"/>
        <v>0</v>
      </c>
      <c r="J351" s="31">
        <f t="shared" si="79"/>
        <v>0</v>
      </c>
      <c r="K351" s="31">
        <f t="shared" si="79"/>
        <v>0</v>
      </c>
      <c r="L351" s="31">
        <f t="shared" si="79"/>
        <v>0</v>
      </c>
      <c r="M351" s="31">
        <f t="shared" si="79"/>
        <v>0</v>
      </c>
      <c r="N351" s="31">
        <f t="shared" si="79"/>
        <v>0</v>
      </c>
      <c r="O351" s="31">
        <f t="shared" si="79"/>
        <v>0</v>
      </c>
      <c r="P351" s="31">
        <f t="shared" si="79"/>
        <v>0</v>
      </c>
      <c r="Q351" s="31">
        <f t="shared" si="79"/>
        <v>0</v>
      </c>
      <c r="R351" s="31">
        <f t="shared" si="79"/>
        <v>0</v>
      </c>
      <c r="S351" s="31">
        <f t="shared" si="79"/>
        <v>0</v>
      </c>
      <c r="T351" s="31">
        <f t="shared" si="79"/>
        <v>0</v>
      </c>
      <c r="U351" s="31">
        <f t="shared" si="79"/>
        <v>0</v>
      </c>
      <c r="V351" s="31">
        <f t="shared" si="79"/>
        <v>0</v>
      </c>
      <c r="W351" s="31">
        <f t="shared" si="79"/>
        <v>0</v>
      </c>
      <c r="X351" s="66">
        <f t="shared" si="79"/>
        <v>1362.07314</v>
      </c>
      <c r="Y351" s="160" t="e">
        <f>X351/G351*100</f>
        <v>#DIV/0!</v>
      </c>
      <c r="Z351" s="165">
        <v>0</v>
      </c>
      <c r="AA351" s="162">
        <v>0</v>
      </c>
      <c r="AB351" s="182"/>
      <c r="AC351" s="182"/>
    </row>
    <row r="352" spans="1:29" ht="19.5" customHeight="1" outlineLevel="6" thickBot="1">
      <c r="A352" s="104" t="s">
        <v>72</v>
      </c>
      <c r="B352" s="18">
        <v>951</v>
      </c>
      <c r="C352" s="14" t="s">
        <v>71</v>
      </c>
      <c r="D352" s="14" t="s">
        <v>6</v>
      </c>
      <c r="E352" s="14" t="s">
        <v>5</v>
      </c>
      <c r="F352" s="14"/>
      <c r="G352" s="15">
        <f>G353+G359</f>
        <v>1909.35</v>
      </c>
      <c r="H352" s="32">
        <f aca="true" t="shared" si="80" ref="H352:X352">H353</f>
        <v>0</v>
      </c>
      <c r="I352" s="32">
        <f t="shared" si="80"/>
        <v>0</v>
      </c>
      <c r="J352" s="32">
        <f t="shared" si="80"/>
        <v>0</v>
      </c>
      <c r="K352" s="32">
        <f t="shared" si="80"/>
        <v>0</v>
      </c>
      <c r="L352" s="32">
        <f t="shared" si="80"/>
        <v>0</v>
      </c>
      <c r="M352" s="32">
        <f t="shared" si="80"/>
        <v>0</v>
      </c>
      <c r="N352" s="32">
        <f t="shared" si="80"/>
        <v>0</v>
      </c>
      <c r="O352" s="32">
        <f t="shared" si="80"/>
        <v>0</v>
      </c>
      <c r="P352" s="32">
        <f t="shared" si="80"/>
        <v>0</v>
      </c>
      <c r="Q352" s="32">
        <f t="shared" si="80"/>
        <v>0</v>
      </c>
      <c r="R352" s="32">
        <f t="shared" si="80"/>
        <v>0</v>
      </c>
      <c r="S352" s="32">
        <f t="shared" si="80"/>
        <v>0</v>
      </c>
      <c r="T352" s="32">
        <f t="shared" si="80"/>
        <v>0</v>
      </c>
      <c r="U352" s="32">
        <f t="shared" si="80"/>
        <v>0</v>
      </c>
      <c r="V352" s="32">
        <f t="shared" si="80"/>
        <v>0</v>
      </c>
      <c r="W352" s="32">
        <f t="shared" si="80"/>
        <v>0</v>
      </c>
      <c r="X352" s="67">
        <f t="shared" si="80"/>
        <v>1362.07314</v>
      </c>
      <c r="Y352" s="160">
        <f>X352/G352*100</f>
        <v>71.3370068347867</v>
      </c>
      <c r="Z352" s="138">
        <f>Z353+Z359</f>
        <v>1909.3501</v>
      </c>
      <c r="AA352" s="162">
        <f t="shared" si="74"/>
        <v>100.00000523738446</v>
      </c>
      <c r="AB352" s="182"/>
      <c r="AC352" s="182"/>
    </row>
    <row r="353" spans="1:29" ht="32.25" outlineLevel="6" thickBot="1">
      <c r="A353" s="122" t="s">
        <v>44</v>
      </c>
      <c r="B353" s="18">
        <v>951</v>
      </c>
      <c r="C353" s="123" t="s">
        <v>82</v>
      </c>
      <c r="D353" s="123" t="s">
        <v>240</v>
      </c>
      <c r="E353" s="123" t="s">
        <v>5</v>
      </c>
      <c r="F353" s="123"/>
      <c r="G353" s="124">
        <f>G354</f>
        <v>1900</v>
      </c>
      <c r="H353" s="34">
        <f aca="true" t="shared" si="81" ref="H353:X353">H355</f>
        <v>0</v>
      </c>
      <c r="I353" s="34">
        <f t="shared" si="81"/>
        <v>0</v>
      </c>
      <c r="J353" s="34">
        <f t="shared" si="81"/>
        <v>0</v>
      </c>
      <c r="K353" s="34">
        <f t="shared" si="81"/>
        <v>0</v>
      </c>
      <c r="L353" s="34">
        <f t="shared" si="81"/>
        <v>0</v>
      </c>
      <c r="M353" s="34">
        <f t="shared" si="81"/>
        <v>0</v>
      </c>
      <c r="N353" s="34">
        <f t="shared" si="81"/>
        <v>0</v>
      </c>
      <c r="O353" s="34">
        <f t="shared" si="81"/>
        <v>0</v>
      </c>
      <c r="P353" s="34">
        <f t="shared" si="81"/>
        <v>0</v>
      </c>
      <c r="Q353" s="34">
        <f t="shared" si="81"/>
        <v>0</v>
      </c>
      <c r="R353" s="34">
        <f t="shared" si="81"/>
        <v>0</v>
      </c>
      <c r="S353" s="34">
        <f t="shared" si="81"/>
        <v>0</v>
      </c>
      <c r="T353" s="34">
        <f t="shared" si="81"/>
        <v>0</v>
      </c>
      <c r="U353" s="34">
        <f t="shared" si="81"/>
        <v>0</v>
      </c>
      <c r="V353" s="34">
        <f t="shared" si="81"/>
        <v>0</v>
      </c>
      <c r="W353" s="34">
        <f t="shared" si="81"/>
        <v>0</v>
      </c>
      <c r="X353" s="61">
        <f t="shared" si="81"/>
        <v>1362.07314</v>
      </c>
      <c r="Y353" s="160">
        <f>X353/G353*100</f>
        <v>71.68806</v>
      </c>
      <c r="Z353" s="181">
        <f>Z354</f>
        <v>1900</v>
      </c>
      <c r="AA353" s="162">
        <f t="shared" si="74"/>
        <v>100</v>
      </c>
      <c r="AB353" s="182"/>
      <c r="AC353" s="182"/>
    </row>
    <row r="354" spans="1:29" ht="32.25" outlineLevel="6" thickBot="1">
      <c r="A354" s="108" t="s">
        <v>144</v>
      </c>
      <c r="B354" s="19">
        <v>951</v>
      </c>
      <c r="C354" s="11" t="s">
        <v>82</v>
      </c>
      <c r="D354" s="11" t="s">
        <v>145</v>
      </c>
      <c r="E354" s="11" t="s">
        <v>5</v>
      </c>
      <c r="F354" s="11"/>
      <c r="G354" s="12">
        <f>G355</f>
        <v>1900</v>
      </c>
      <c r="H354" s="5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7"/>
      <c r="Y354" s="160"/>
      <c r="Z354" s="142">
        <f>Z355</f>
        <v>1900</v>
      </c>
      <c r="AA354" s="162">
        <f t="shared" si="74"/>
        <v>100</v>
      </c>
      <c r="AB354" s="182"/>
      <c r="AC354" s="182"/>
    </row>
    <row r="355" spans="1:29" ht="32.25" outlineLevel="6" thickBot="1">
      <c r="A355" s="108" t="s">
        <v>146</v>
      </c>
      <c r="B355" s="19">
        <v>951</v>
      </c>
      <c r="C355" s="9" t="s">
        <v>82</v>
      </c>
      <c r="D355" s="9" t="s">
        <v>147</v>
      </c>
      <c r="E355" s="9" t="s">
        <v>5</v>
      </c>
      <c r="F355" s="9"/>
      <c r="G355" s="10">
        <f>G356</f>
        <v>1900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2">
        <v>1362.07314</v>
      </c>
      <c r="Y355" s="160">
        <f>X355/G355*100</f>
        <v>71.68806</v>
      </c>
      <c r="Z355" s="139">
        <f>Z356</f>
        <v>1900</v>
      </c>
      <c r="AA355" s="162">
        <f t="shared" si="74"/>
        <v>100</v>
      </c>
      <c r="AB355" s="182"/>
      <c r="AC355" s="182"/>
    </row>
    <row r="356" spans="1:29" ht="48" outlineLevel="6" thickBot="1">
      <c r="A356" s="110" t="s">
        <v>241</v>
      </c>
      <c r="B356" s="86">
        <v>951</v>
      </c>
      <c r="C356" s="87" t="s">
        <v>82</v>
      </c>
      <c r="D356" s="87" t="s">
        <v>242</v>
      </c>
      <c r="E356" s="87" t="s">
        <v>5</v>
      </c>
      <c r="F356" s="87"/>
      <c r="G356" s="16">
        <f>G357</f>
        <v>1900</v>
      </c>
      <c r="H356" s="31">
        <f aca="true" t="shared" si="82" ref="H356:X358">H357</f>
        <v>0</v>
      </c>
      <c r="I356" s="31">
        <f t="shared" si="82"/>
        <v>0</v>
      </c>
      <c r="J356" s="31">
        <f t="shared" si="82"/>
        <v>0</v>
      </c>
      <c r="K356" s="31">
        <f t="shared" si="82"/>
        <v>0</v>
      </c>
      <c r="L356" s="31">
        <f t="shared" si="82"/>
        <v>0</v>
      </c>
      <c r="M356" s="31">
        <f t="shared" si="82"/>
        <v>0</v>
      </c>
      <c r="N356" s="31">
        <f t="shared" si="82"/>
        <v>0</v>
      </c>
      <c r="O356" s="31">
        <f t="shared" si="82"/>
        <v>0</v>
      </c>
      <c r="P356" s="31">
        <f t="shared" si="82"/>
        <v>0</v>
      </c>
      <c r="Q356" s="31">
        <f t="shared" si="82"/>
        <v>0</v>
      </c>
      <c r="R356" s="31">
        <f t="shared" si="82"/>
        <v>0</v>
      </c>
      <c r="S356" s="31">
        <f t="shared" si="82"/>
        <v>0</v>
      </c>
      <c r="T356" s="31">
        <f t="shared" si="82"/>
        <v>0</v>
      </c>
      <c r="U356" s="31">
        <f t="shared" si="82"/>
        <v>0</v>
      </c>
      <c r="V356" s="31">
        <f t="shared" si="82"/>
        <v>0</v>
      </c>
      <c r="W356" s="31">
        <f t="shared" si="82"/>
        <v>0</v>
      </c>
      <c r="X356" s="63">
        <f t="shared" si="82"/>
        <v>48.715</v>
      </c>
      <c r="Y356" s="160">
        <f>X356/G356*100</f>
        <v>2.563947368421053</v>
      </c>
      <c r="Z356" s="141">
        <f>Z357</f>
        <v>1900</v>
      </c>
      <c r="AA356" s="162">
        <f t="shared" si="74"/>
        <v>100</v>
      </c>
      <c r="AB356" s="182"/>
      <c r="AC356" s="182"/>
    </row>
    <row r="357" spans="1:29" ht="16.5" outlineLevel="6" thickBot="1">
      <c r="A357" s="5" t="s">
        <v>129</v>
      </c>
      <c r="B357" s="21">
        <v>951</v>
      </c>
      <c r="C357" s="6" t="s">
        <v>82</v>
      </c>
      <c r="D357" s="6" t="s">
        <v>242</v>
      </c>
      <c r="E357" s="6" t="s">
        <v>128</v>
      </c>
      <c r="F357" s="6"/>
      <c r="G357" s="7">
        <f>G358</f>
        <v>1900</v>
      </c>
      <c r="H357" s="32">
        <f t="shared" si="82"/>
        <v>0</v>
      </c>
      <c r="I357" s="32">
        <f t="shared" si="82"/>
        <v>0</v>
      </c>
      <c r="J357" s="32">
        <f t="shared" si="82"/>
        <v>0</v>
      </c>
      <c r="K357" s="32">
        <f t="shared" si="82"/>
        <v>0</v>
      </c>
      <c r="L357" s="32">
        <f t="shared" si="82"/>
        <v>0</v>
      </c>
      <c r="M357" s="32">
        <f t="shared" si="82"/>
        <v>0</v>
      </c>
      <c r="N357" s="32">
        <f t="shared" si="82"/>
        <v>0</v>
      </c>
      <c r="O357" s="32">
        <f t="shared" si="82"/>
        <v>0</v>
      </c>
      <c r="P357" s="32">
        <f t="shared" si="82"/>
        <v>0</v>
      </c>
      <c r="Q357" s="32">
        <f t="shared" si="82"/>
        <v>0</v>
      </c>
      <c r="R357" s="32">
        <f t="shared" si="82"/>
        <v>0</v>
      </c>
      <c r="S357" s="32">
        <f t="shared" si="82"/>
        <v>0</v>
      </c>
      <c r="T357" s="32">
        <f t="shared" si="82"/>
        <v>0</v>
      </c>
      <c r="U357" s="32">
        <f t="shared" si="82"/>
        <v>0</v>
      </c>
      <c r="V357" s="32">
        <f t="shared" si="82"/>
        <v>0</v>
      </c>
      <c r="W357" s="32">
        <f t="shared" si="82"/>
        <v>0</v>
      </c>
      <c r="X357" s="64">
        <f>X358</f>
        <v>48.715</v>
      </c>
      <c r="Y357" s="160">
        <f>X357/G357*100</f>
        <v>2.563947368421053</v>
      </c>
      <c r="Z357" s="145">
        <f>Z358</f>
        <v>1900</v>
      </c>
      <c r="AA357" s="162">
        <f t="shared" si="74"/>
        <v>100</v>
      </c>
      <c r="AB357" s="182"/>
      <c r="AC357" s="182"/>
    </row>
    <row r="358" spans="1:29" ht="48" outlineLevel="6" thickBot="1">
      <c r="A358" s="95" t="s">
        <v>306</v>
      </c>
      <c r="B358" s="88">
        <v>951</v>
      </c>
      <c r="C358" s="89" t="s">
        <v>82</v>
      </c>
      <c r="D358" s="89" t="s">
        <v>242</v>
      </c>
      <c r="E358" s="89" t="s">
        <v>92</v>
      </c>
      <c r="F358" s="89"/>
      <c r="G358" s="94">
        <v>1900</v>
      </c>
      <c r="H358" s="34">
        <f t="shared" si="82"/>
        <v>0</v>
      </c>
      <c r="I358" s="34">
        <f t="shared" si="82"/>
        <v>0</v>
      </c>
      <c r="J358" s="34">
        <f t="shared" si="82"/>
        <v>0</v>
      </c>
      <c r="K358" s="34">
        <f t="shared" si="82"/>
        <v>0</v>
      </c>
      <c r="L358" s="34">
        <f t="shared" si="82"/>
        <v>0</v>
      </c>
      <c r="M358" s="34">
        <f t="shared" si="82"/>
        <v>0</v>
      </c>
      <c r="N358" s="34">
        <f t="shared" si="82"/>
        <v>0</v>
      </c>
      <c r="O358" s="34">
        <f t="shared" si="82"/>
        <v>0</v>
      </c>
      <c r="P358" s="34">
        <f t="shared" si="82"/>
        <v>0</v>
      </c>
      <c r="Q358" s="34">
        <f t="shared" si="82"/>
        <v>0</v>
      </c>
      <c r="R358" s="34">
        <f t="shared" si="82"/>
        <v>0</v>
      </c>
      <c r="S358" s="34">
        <f t="shared" si="82"/>
        <v>0</v>
      </c>
      <c r="T358" s="34">
        <f t="shared" si="82"/>
        <v>0</v>
      </c>
      <c r="U358" s="34">
        <f t="shared" si="82"/>
        <v>0</v>
      </c>
      <c r="V358" s="34">
        <f t="shared" si="82"/>
        <v>0</v>
      </c>
      <c r="W358" s="34">
        <f t="shared" si="82"/>
        <v>0</v>
      </c>
      <c r="X358" s="65">
        <f>X359</f>
        <v>48.715</v>
      </c>
      <c r="Y358" s="160">
        <f>X358/G358*100</f>
        <v>2.563947368421053</v>
      </c>
      <c r="Z358" s="165">
        <v>1900</v>
      </c>
      <c r="AA358" s="162">
        <f t="shared" si="74"/>
        <v>100</v>
      </c>
      <c r="AB358" s="182"/>
      <c r="AC358" s="182"/>
    </row>
    <row r="359" spans="1:29" ht="16.5" outlineLevel="6" thickBot="1">
      <c r="A359" s="120" t="s">
        <v>73</v>
      </c>
      <c r="B359" s="18">
        <v>951</v>
      </c>
      <c r="C359" s="39" t="s">
        <v>74</v>
      </c>
      <c r="D359" s="39" t="s">
        <v>6</v>
      </c>
      <c r="E359" s="39" t="s">
        <v>5</v>
      </c>
      <c r="F359" s="39"/>
      <c r="G359" s="115">
        <f>G360</f>
        <v>9.35</v>
      </c>
      <c r="H359" s="2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43"/>
      <c r="X359" s="62">
        <v>48.715</v>
      </c>
      <c r="Y359" s="160">
        <f>X359/G359*100</f>
        <v>521.0160427807488</v>
      </c>
      <c r="Z359" s="158">
        <f>Z360</f>
        <v>9.3501</v>
      </c>
      <c r="AA359" s="162">
        <f t="shared" si="74"/>
        <v>100.00106951871656</v>
      </c>
      <c r="AB359" s="182"/>
      <c r="AC359" s="182"/>
    </row>
    <row r="360" spans="1:29" ht="32.25" outlineLevel="6" thickBot="1">
      <c r="A360" s="108" t="s">
        <v>144</v>
      </c>
      <c r="B360" s="19">
        <v>951</v>
      </c>
      <c r="C360" s="11" t="s">
        <v>74</v>
      </c>
      <c r="D360" s="11" t="s">
        <v>145</v>
      </c>
      <c r="E360" s="11" t="s">
        <v>5</v>
      </c>
      <c r="F360" s="11"/>
      <c r="G360" s="12">
        <f>G361</f>
        <v>9.35</v>
      </c>
      <c r="H360" s="97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72"/>
      <c r="Y360" s="160"/>
      <c r="Z360" s="142">
        <f>Z361</f>
        <v>9.3501</v>
      </c>
      <c r="AA360" s="162">
        <f t="shared" si="74"/>
        <v>100.00106951871656</v>
      </c>
      <c r="AB360" s="182"/>
      <c r="AC360" s="182"/>
    </row>
    <row r="361" spans="1:29" ht="32.25" outlineLevel="6" thickBot="1">
      <c r="A361" s="108" t="s">
        <v>146</v>
      </c>
      <c r="B361" s="19">
        <v>951</v>
      </c>
      <c r="C361" s="11" t="s">
        <v>74</v>
      </c>
      <c r="D361" s="11" t="s">
        <v>147</v>
      </c>
      <c r="E361" s="11" t="s">
        <v>5</v>
      </c>
      <c r="F361" s="11"/>
      <c r="G361" s="12">
        <f>G362</f>
        <v>9.35</v>
      </c>
      <c r="H361" s="29">
        <f aca="true" t="shared" si="83" ref="H361:X364">H362</f>
        <v>0</v>
      </c>
      <c r="I361" s="29">
        <f t="shared" si="83"/>
        <v>0</v>
      </c>
      <c r="J361" s="29">
        <f t="shared" si="83"/>
        <v>0</v>
      </c>
      <c r="K361" s="29">
        <f t="shared" si="83"/>
        <v>0</v>
      </c>
      <c r="L361" s="29">
        <f t="shared" si="83"/>
        <v>0</v>
      </c>
      <c r="M361" s="29">
        <f t="shared" si="83"/>
        <v>0</v>
      </c>
      <c r="N361" s="29">
        <f t="shared" si="83"/>
        <v>0</v>
      </c>
      <c r="O361" s="29">
        <f t="shared" si="83"/>
        <v>0</v>
      </c>
      <c r="P361" s="29">
        <f t="shared" si="83"/>
        <v>0</v>
      </c>
      <c r="Q361" s="29">
        <f t="shared" si="83"/>
        <v>0</v>
      </c>
      <c r="R361" s="29">
        <f t="shared" si="83"/>
        <v>0</v>
      </c>
      <c r="S361" s="29">
        <f t="shared" si="83"/>
        <v>0</v>
      </c>
      <c r="T361" s="29">
        <f t="shared" si="83"/>
        <v>0</v>
      </c>
      <c r="U361" s="29">
        <f t="shared" si="83"/>
        <v>0</v>
      </c>
      <c r="V361" s="29">
        <f t="shared" si="83"/>
        <v>0</v>
      </c>
      <c r="W361" s="29">
        <f t="shared" si="83"/>
        <v>0</v>
      </c>
      <c r="X361" s="70">
        <f t="shared" si="83"/>
        <v>0</v>
      </c>
      <c r="Y361" s="160">
        <f aca="true" t="shared" si="84" ref="Y361:Y369">X361/G361*100</f>
        <v>0</v>
      </c>
      <c r="Z361" s="142">
        <f>Z362</f>
        <v>9.3501</v>
      </c>
      <c r="AA361" s="162">
        <f t="shared" si="74"/>
        <v>100.00106951871656</v>
      </c>
      <c r="AB361" s="182"/>
      <c r="AC361" s="182"/>
    </row>
    <row r="362" spans="1:29" ht="48" outlineLevel="6" thickBot="1">
      <c r="A362" s="90" t="s">
        <v>243</v>
      </c>
      <c r="B362" s="86">
        <v>951</v>
      </c>
      <c r="C362" s="87" t="s">
        <v>74</v>
      </c>
      <c r="D362" s="87" t="s">
        <v>244</v>
      </c>
      <c r="E362" s="87" t="s">
        <v>5</v>
      </c>
      <c r="F362" s="87"/>
      <c r="G362" s="16">
        <f>G363</f>
        <v>9.35</v>
      </c>
      <c r="H362" s="31">
        <f t="shared" si="83"/>
        <v>0</v>
      </c>
      <c r="I362" s="31">
        <f t="shared" si="83"/>
        <v>0</v>
      </c>
      <c r="J362" s="31">
        <f t="shared" si="83"/>
        <v>0</v>
      </c>
      <c r="K362" s="31">
        <f t="shared" si="83"/>
        <v>0</v>
      </c>
      <c r="L362" s="31">
        <f t="shared" si="83"/>
        <v>0</v>
      </c>
      <c r="M362" s="31">
        <f t="shared" si="83"/>
        <v>0</v>
      </c>
      <c r="N362" s="31">
        <f t="shared" si="83"/>
        <v>0</v>
      </c>
      <c r="O362" s="31">
        <f t="shared" si="83"/>
        <v>0</v>
      </c>
      <c r="P362" s="31">
        <f t="shared" si="83"/>
        <v>0</v>
      </c>
      <c r="Q362" s="31">
        <f t="shared" si="83"/>
        <v>0</v>
      </c>
      <c r="R362" s="31">
        <f t="shared" si="83"/>
        <v>0</v>
      </c>
      <c r="S362" s="31">
        <f t="shared" si="83"/>
        <v>0</v>
      </c>
      <c r="T362" s="31">
        <f t="shared" si="83"/>
        <v>0</v>
      </c>
      <c r="U362" s="31">
        <f t="shared" si="83"/>
        <v>0</v>
      </c>
      <c r="V362" s="31">
        <f t="shared" si="83"/>
        <v>0</v>
      </c>
      <c r="W362" s="31">
        <f t="shared" si="83"/>
        <v>0</v>
      </c>
      <c r="X362" s="63">
        <f t="shared" si="83"/>
        <v>0</v>
      </c>
      <c r="Y362" s="160">
        <f t="shared" si="84"/>
        <v>0</v>
      </c>
      <c r="Z362" s="141">
        <f>Z363</f>
        <v>9.3501</v>
      </c>
      <c r="AA362" s="162">
        <f t="shared" si="74"/>
        <v>100.00106951871656</v>
      </c>
      <c r="AB362" s="182"/>
      <c r="AC362" s="182"/>
    </row>
    <row r="363" spans="1:29" ht="32.25" outlineLevel="6" thickBot="1">
      <c r="A363" s="5" t="s">
        <v>107</v>
      </c>
      <c r="B363" s="21">
        <v>951</v>
      </c>
      <c r="C363" s="6" t="s">
        <v>74</v>
      </c>
      <c r="D363" s="6" t="s">
        <v>244</v>
      </c>
      <c r="E363" s="6" t="s">
        <v>101</v>
      </c>
      <c r="F363" s="6"/>
      <c r="G363" s="7">
        <f>G364</f>
        <v>9.35</v>
      </c>
      <c r="H363" s="32">
        <f t="shared" si="83"/>
        <v>0</v>
      </c>
      <c r="I363" s="32">
        <f t="shared" si="83"/>
        <v>0</v>
      </c>
      <c r="J363" s="32">
        <f t="shared" si="83"/>
        <v>0</v>
      </c>
      <c r="K363" s="32">
        <f t="shared" si="83"/>
        <v>0</v>
      </c>
      <c r="L363" s="32">
        <f t="shared" si="83"/>
        <v>0</v>
      </c>
      <c r="M363" s="32">
        <f t="shared" si="83"/>
        <v>0</v>
      </c>
      <c r="N363" s="32">
        <f t="shared" si="83"/>
        <v>0</v>
      </c>
      <c r="O363" s="32">
        <f t="shared" si="83"/>
        <v>0</v>
      </c>
      <c r="P363" s="32">
        <f t="shared" si="83"/>
        <v>0</v>
      </c>
      <c r="Q363" s="32">
        <f t="shared" si="83"/>
        <v>0</v>
      </c>
      <c r="R363" s="32">
        <f t="shared" si="83"/>
        <v>0</v>
      </c>
      <c r="S363" s="32">
        <f t="shared" si="83"/>
        <v>0</v>
      </c>
      <c r="T363" s="32">
        <f t="shared" si="83"/>
        <v>0</v>
      </c>
      <c r="U363" s="32">
        <f t="shared" si="83"/>
        <v>0</v>
      </c>
      <c r="V363" s="32">
        <f t="shared" si="83"/>
        <v>0</v>
      </c>
      <c r="W363" s="32">
        <f t="shared" si="83"/>
        <v>0</v>
      </c>
      <c r="X363" s="64">
        <f t="shared" si="83"/>
        <v>0</v>
      </c>
      <c r="Y363" s="160">
        <f t="shared" si="84"/>
        <v>0</v>
      </c>
      <c r="Z363" s="145">
        <f>Z364</f>
        <v>9.3501</v>
      </c>
      <c r="AA363" s="162">
        <f t="shared" si="74"/>
        <v>100.00106951871656</v>
      </c>
      <c r="AB363" s="182"/>
      <c r="AC363" s="182"/>
    </row>
    <row r="364" spans="1:29" ht="32.25" outlineLevel="6" thickBot="1">
      <c r="A364" s="84" t="s">
        <v>109</v>
      </c>
      <c r="B364" s="88">
        <v>951</v>
      </c>
      <c r="C364" s="89" t="s">
        <v>74</v>
      </c>
      <c r="D364" s="89" t="s">
        <v>244</v>
      </c>
      <c r="E364" s="89" t="s">
        <v>103</v>
      </c>
      <c r="F364" s="89"/>
      <c r="G364" s="94">
        <v>9.35</v>
      </c>
      <c r="H364" s="34">
        <f t="shared" si="83"/>
        <v>0</v>
      </c>
      <c r="I364" s="34">
        <f t="shared" si="83"/>
        <v>0</v>
      </c>
      <c r="J364" s="34">
        <f t="shared" si="83"/>
        <v>0</v>
      </c>
      <c r="K364" s="34">
        <f t="shared" si="83"/>
        <v>0</v>
      </c>
      <c r="L364" s="34">
        <f t="shared" si="83"/>
        <v>0</v>
      </c>
      <c r="M364" s="34">
        <f t="shared" si="83"/>
        <v>0</v>
      </c>
      <c r="N364" s="34">
        <f t="shared" si="83"/>
        <v>0</v>
      </c>
      <c r="O364" s="34">
        <f t="shared" si="83"/>
        <v>0</v>
      </c>
      <c r="P364" s="34">
        <f t="shared" si="83"/>
        <v>0</v>
      </c>
      <c r="Q364" s="34">
        <f t="shared" si="83"/>
        <v>0</v>
      </c>
      <c r="R364" s="34">
        <f t="shared" si="83"/>
        <v>0</v>
      </c>
      <c r="S364" s="34">
        <f t="shared" si="83"/>
        <v>0</v>
      </c>
      <c r="T364" s="34">
        <f t="shared" si="83"/>
        <v>0</v>
      </c>
      <c r="U364" s="34">
        <f t="shared" si="83"/>
        <v>0</v>
      </c>
      <c r="V364" s="34">
        <f t="shared" si="83"/>
        <v>0</v>
      </c>
      <c r="W364" s="34">
        <f t="shared" si="83"/>
        <v>0</v>
      </c>
      <c r="X364" s="65">
        <f t="shared" si="83"/>
        <v>0</v>
      </c>
      <c r="Y364" s="160">
        <f t="shared" si="84"/>
        <v>0</v>
      </c>
      <c r="Z364" s="165">
        <v>9.3501</v>
      </c>
      <c r="AA364" s="162">
        <f t="shared" si="74"/>
        <v>100.00106951871656</v>
      </c>
      <c r="AB364" s="182"/>
      <c r="AC364" s="182"/>
    </row>
    <row r="365" spans="1:29" ht="32.25" outlineLevel="6" thickBot="1">
      <c r="A365" s="104" t="s">
        <v>81</v>
      </c>
      <c r="B365" s="18">
        <v>951</v>
      </c>
      <c r="C365" s="14" t="s">
        <v>68</v>
      </c>
      <c r="D365" s="14" t="s">
        <v>6</v>
      </c>
      <c r="E365" s="14" t="s">
        <v>5</v>
      </c>
      <c r="F365" s="14"/>
      <c r="G365" s="15">
        <f>G366</f>
        <v>100</v>
      </c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62">
        <v>0</v>
      </c>
      <c r="Y365" s="160">
        <f t="shared" si="84"/>
        <v>0</v>
      </c>
      <c r="Z365" s="138">
        <f>Z366</f>
        <v>0</v>
      </c>
      <c r="AA365" s="162">
        <f t="shared" si="74"/>
        <v>0</v>
      </c>
      <c r="AB365" s="182"/>
      <c r="AC365" s="182"/>
    </row>
    <row r="366" spans="1:29" ht="19.5" outlineLevel="6" thickBot="1">
      <c r="A366" s="8" t="s">
        <v>245</v>
      </c>
      <c r="B366" s="19">
        <v>951</v>
      </c>
      <c r="C366" s="9" t="s">
        <v>69</v>
      </c>
      <c r="D366" s="9" t="s">
        <v>6</v>
      </c>
      <c r="E366" s="9" t="s">
        <v>5</v>
      </c>
      <c r="F366" s="9"/>
      <c r="G366" s="10">
        <f>G367</f>
        <v>100</v>
      </c>
      <c r="H366" s="29" t="e">
        <f aca="true" t="shared" si="85" ref="H366:X368">H367</f>
        <v>#REF!</v>
      </c>
      <c r="I366" s="29" t="e">
        <f t="shared" si="85"/>
        <v>#REF!</v>
      </c>
      <c r="J366" s="29" t="e">
        <f t="shared" si="85"/>
        <v>#REF!</v>
      </c>
      <c r="K366" s="29" t="e">
        <f t="shared" si="85"/>
        <v>#REF!</v>
      </c>
      <c r="L366" s="29" t="e">
        <f t="shared" si="85"/>
        <v>#REF!</v>
      </c>
      <c r="M366" s="29" t="e">
        <f t="shared" si="85"/>
        <v>#REF!</v>
      </c>
      <c r="N366" s="29" t="e">
        <f t="shared" si="85"/>
        <v>#REF!</v>
      </c>
      <c r="O366" s="29" t="e">
        <f t="shared" si="85"/>
        <v>#REF!</v>
      </c>
      <c r="P366" s="29" t="e">
        <f t="shared" si="85"/>
        <v>#REF!</v>
      </c>
      <c r="Q366" s="29" t="e">
        <f t="shared" si="85"/>
        <v>#REF!</v>
      </c>
      <c r="R366" s="29" t="e">
        <f t="shared" si="85"/>
        <v>#REF!</v>
      </c>
      <c r="S366" s="29" t="e">
        <f t="shared" si="85"/>
        <v>#REF!</v>
      </c>
      <c r="T366" s="29" t="e">
        <f t="shared" si="85"/>
        <v>#REF!</v>
      </c>
      <c r="U366" s="29" t="e">
        <f t="shared" si="85"/>
        <v>#REF!</v>
      </c>
      <c r="V366" s="29" t="e">
        <f t="shared" si="85"/>
        <v>#REF!</v>
      </c>
      <c r="W366" s="29" t="e">
        <f t="shared" si="85"/>
        <v>#REF!</v>
      </c>
      <c r="X366" s="70" t="e">
        <f t="shared" si="85"/>
        <v>#REF!</v>
      </c>
      <c r="Y366" s="160" t="e">
        <f t="shared" si="84"/>
        <v>#REF!</v>
      </c>
      <c r="Z366" s="139">
        <f>Z367</f>
        <v>0</v>
      </c>
      <c r="AA366" s="162">
        <f t="shared" si="74"/>
        <v>0</v>
      </c>
      <c r="AB366" s="182"/>
      <c r="AC366" s="182"/>
    </row>
    <row r="367" spans="1:29" ht="32.25" outlineLevel="6" thickBot="1">
      <c r="A367" s="108" t="s">
        <v>144</v>
      </c>
      <c r="B367" s="19">
        <v>951</v>
      </c>
      <c r="C367" s="9" t="s">
        <v>69</v>
      </c>
      <c r="D367" s="9" t="s">
        <v>145</v>
      </c>
      <c r="E367" s="9" t="s">
        <v>5</v>
      </c>
      <c r="F367" s="9"/>
      <c r="G367" s="10">
        <f>G368</f>
        <v>100</v>
      </c>
      <c r="H367" s="31" t="e">
        <f t="shared" si="85"/>
        <v>#REF!</v>
      </c>
      <c r="I367" s="31" t="e">
        <f t="shared" si="85"/>
        <v>#REF!</v>
      </c>
      <c r="J367" s="31" t="e">
        <f t="shared" si="85"/>
        <v>#REF!</v>
      </c>
      <c r="K367" s="31" t="e">
        <f t="shared" si="85"/>
        <v>#REF!</v>
      </c>
      <c r="L367" s="31" t="e">
        <f t="shared" si="85"/>
        <v>#REF!</v>
      </c>
      <c r="M367" s="31" t="e">
        <f t="shared" si="85"/>
        <v>#REF!</v>
      </c>
      <c r="N367" s="31" t="e">
        <f t="shared" si="85"/>
        <v>#REF!</v>
      </c>
      <c r="O367" s="31" t="e">
        <f t="shared" si="85"/>
        <v>#REF!</v>
      </c>
      <c r="P367" s="31" t="e">
        <f t="shared" si="85"/>
        <v>#REF!</v>
      </c>
      <c r="Q367" s="31" t="e">
        <f t="shared" si="85"/>
        <v>#REF!</v>
      </c>
      <c r="R367" s="31" t="e">
        <f t="shared" si="85"/>
        <v>#REF!</v>
      </c>
      <c r="S367" s="31" t="e">
        <f t="shared" si="85"/>
        <v>#REF!</v>
      </c>
      <c r="T367" s="31" t="e">
        <f t="shared" si="85"/>
        <v>#REF!</v>
      </c>
      <c r="U367" s="31" t="e">
        <f t="shared" si="85"/>
        <v>#REF!</v>
      </c>
      <c r="V367" s="31" t="e">
        <f t="shared" si="85"/>
        <v>#REF!</v>
      </c>
      <c r="W367" s="31" t="e">
        <f t="shared" si="85"/>
        <v>#REF!</v>
      </c>
      <c r="X367" s="63" t="e">
        <f t="shared" si="85"/>
        <v>#REF!</v>
      </c>
      <c r="Y367" s="160" t="e">
        <f t="shared" si="84"/>
        <v>#REF!</v>
      </c>
      <c r="Z367" s="139">
        <f>Z368</f>
        <v>0</v>
      </c>
      <c r="AA367" s="162">
        <f t="shared" si="74"/>
        <v>0</v>
      </c>
      <c r="AB367" s="182"/>
      <c r="AC367" s="182"/>
    </row>
    <row r="368" spans="1:29" ht="32.25" outlineLevel="6" thickBot="1">
      <c r="A368" s="108" t="s">
        <v>146</v>
      </c>
      <c r="B368" s="19">
        <v>951</v>
      </c>
      <c r="C368" s="11" t="s">
        <v>69</v>
      </c>
      <c r="D368" s="11" t="s">
        <v>147</v>
      </c>
      <c r="E368" s="11" t="s">
        <v>5</v>
      </c>
      <c r="F368" s="11"/>
      <c r="G368" s="12">
        <f>G369</f>
        <v>100</v>
      </c>
      <c r="H368" s="32" t="e">
        <f t="shared" si="85"/>
        <v>#REF!</v>
      </c>
      <c r="I368" s="32" t="e">
        <f t="shared" si="85"/>
        <v>#REF!</v>
      </c>
      <c r="J368" s="32" t="e">
        <f t="shared" si="85"/>
        <v>#REF!</v>
      </c>
      <c r="K368" s="32" t="e">
        <f t="shared" si="85"/>
        <v>#REF!</v>
      </c>
      <c r="L368" s="32" t="e">
        <f t="shared" si="85"/>
        <v>#REF!</v>
      </c>
      <c r="M368" s="32" t="e">
        <f t="shared" si="85"/>
        <v>#REF!</v>
      </c>
      <c r="N368" s="32" t="e">
        <f t="shared" si="85"/>
        <v>#REF!</v>
      </c>
      <c r="O368" s="32" t="e">
        <f t="shared" si="85"/>
        <v>#REF!</v>
      </c>
      <c r="P368" s="32" t="e">
        <f t="shared" si="85"/>
        <v>#REF!</v>
      </c>
      <c r="Q368" s="32" t="e">
        <f t="shared" si="85"/>
        <v>#REF!</v>
      </c>
      <c r="R368" s="32" t="e">
        <f t="shared" si="85"/>
        <v>#REF!</v>
      </c>
      <c r="S368" s="32" t="e">
        <f t="shared" si="85"/>
        <v>#REF!</v>
      </c>
      <c r="T368" s="32" t="e">
        <f t="shared" si="85"/>
        <v>#REF!</v>
      </c>
      <c r="U368" s="32" t="e">
        <f t="shared" si="85"/>
        <v>#REF!</v>
      </c>
      <c r="V368" s="32" t="e">
        <f t="shared" si="85"/>
        <v>#REF!</v>
      </c>
      <c r="W368" s="32" t="e">
        <f t="shared" si="85"/>
        <v>#REF!</v>
      </c>
      <c r="X368" s="64" t="e">
        <f t="shared" si="85"/>
        <v>#REF!</v>
      </c>
      <c r="Y368" s="160" t="e">
        <f t="shared" si="84"/>
        <v>#REF!</v>
      </c>
      <c r="Z368" s="142">
        <f>Z369</f>
        <v>0</v>
      </c>
      <c r="AA368" s="162">
        <f t="shared" si="74"/>
        <v>0</v>
      </c>
      <c r="AB368" s="182"/>
      <c r="AC368" s="182"/>
    </row>
    <row r="369" spans="1:29" ht="32.25" outlineLevel="6" thickBot="1">
      <c r="A369" s="90" t="s">
        <v>246</v>
      </c>
      <c r="B369" s="86">
        <v>951</v>
      </c>
      <c r="C369" s="87" t="s">
        <v>69</v>
      </c>
      <c r="D369" s="87" t="s">
        <v>247</v>
      </c>
      <c r="E369" s="87" t="s">
        <v>5</v>
      </c>
      <c r="F369" s="87"/>
      <c r="G369" s="16">
        <f>G370</f>
        <v>100</v>
      </c>
      <c r="H369" s="34" t="e">
        <f>#REF!</f>
        <v>#REF!</v>
      </c>
      <c r="I369" s="34" t="e">
        <f>#REF!</f>
        <v>#REF!</v>
      </c>
      <c r="J369" s="34" t="e">
        <f>#REF!</f>
        <v>#REF!</v>
      </c>
      <c r="K369" s="34" t="e">
        <f>#REF!</f>
        <v>#REF!</v>
      </c>
      <c r="L369" s="34" t="e">
        <f>#REF!</f>
        <v>#REF!</v>
      </c>
      <c r="M369" s="34" t="e">
        <f>#REF!</f>
        <v>#REF!</v>
      </c>
      <c r="N369" s="34" t="e">
        <f>#REF!</f>
        <v>#REF!</v>
      </c>
      <c r="O369" s="34" t="e">
        <f>#REF!</f>
        <v>#REF!</v>
      </c>
      <c r="P369" s="34" t="e">
        <f>#REF!</f>
        <v>#REF!</v>
      </c>
      <c r="Q369" s="34" t="e">
        <f>#REF!</f>
        <v>#REF!</v>
      </c>
      <c r="R369" s="34" t="e">
        <f>#REF!</f>
        <v>#REF!</v>
      </c>
      <c r="S369" s="34" t="e">
        <f>#REF!</f>
        <v>#REF!</v>
      </c>
      <c r="T369" s="34" t="e">
        <f>#REF!</f>
        <v>#REF!</v>
      </c>
      <c r="U369" s="34" t="e">
        <f>#REF!</f>
        <v>#REF!</v>
      </c>
      <c r="V369" s="34" t="e">
        <f>#REF!</f>
        <v>#REF!</v>
      </c>
      <c r="W369" s="34" t="e">
        <f>#REF!</f>
        <v>#REF!</v>
      </c>
      <c r="X369" s="65" t="e">
        <f>#REF!</f>
        <v>#REF!</v>
      </c>
      <c r="Y369" s="160" t="e">
        <f t="shared" si="84"/>
        <v>#REF!</v>
      </c>
      <c r="Z369" s="141">
        <f>Z370</f>
        <v>0</v>
      </c>
      <c r="AA369" s="162">
        <f t="shared" si="74"/>
        <v>0</v>
      </c>
      <c r="AB369" s="182"/>
      <c r="AC369" s="182"/>
    </row>
    <row r="370" spans="1:29" ht="16.5" outlineLevel="6" thickBot="1">
      <c r="A370" s="5" t="s">
        <v>137</v>
      </c>
      <c r="B370" s="21">
        <v>951</v>
      </c>
      <c r="C370" s="6" t="s">
        <v>69</v>
      </c>
      <c r="D370" s="6" t="s">
        <v>247</v>
      </c>
      <c r="E370" s="6" t="s">
        <v>341</v>
      </c>
      <c r="F370" s="6"/>
      <c r="G370" s="7">
        <v>100</v>
      </c>
      <c r="H370" s="7">
        <v>100</v>
      </c>
      <c r="I370" s="7">
        <v>100</v>
      </c>
      <c r="J370" s="7">
        <v>100</v>
      </c>
      <c r="K370" s="7">
        <v>100</v>
      </c>
      <c r="L370" s="7">
        <v>100</v>
      </c>
      <c r="M370" s="7">
        <v>100</v>
      </c>
      <c r="N370" s="7">
        <v>100</v>
      </c>
      <c r="O370" s="7">
        <v>100</v>
      </c>
      <c r="P370" s="7">
        <v>100</v>
      </c>
      <c r="Q370" s="7">
        <v>100</v>
      </c>
      <c r="R370" s="7">
        <v>100</v>
      </c>
      <c r="S370" s="7">
        <v>100</v>
      </c>
      <c r="T370" s="7">
        <v>100</v>
      </c>
      <c r="U370" s="7">
        <v>100</v>
      </c>
      <c r="V370" s="7">
        <v>100</v>
      </c>
      <c r="W370" s="7">
        <v>100</v>
      </c>
      <c r="X370" s="7">
        <v>100</v>
      </c>
      <c r="Y370" s="7">
        <v>100</v>
      </c>
      <c r="Z370" s="7">
        <v>0</v>
      </c>
      <c r="AA370" s="162">
        <f t="shared" si="74"/>
        <v>0</v>
      </c>
      <c r="AB370" s="182"/>
      <c r="AC370" s="182"/>
    </row>
    <row r="371" spans="1:29" ht="63.75" outlineLevel="6" thickBot="1">
      <c r="A371" s="104" t="s">
        <v>76</v>
      </c>
      <c r="B371" s="18">
        <v>951</v>
      </c>
      <c r="C371" s="14" t="s">
        <v>77</v>
      </c>
      <c r="D371" s="14" t="s">
        <v>6</v>
      </c>
      <c r="E371" s="14" t="s">
        <v>5</v>
      </c>
      <c r="F371" s="14"/>
      <c r="G371" s="15">
        <f aca="true" t="shared" si="86" ref="G371:G376">G372</f>
        <v>19640</v>
      </c>
      <c r="H371" s="5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8"/>
      <c r="Y371" s="160"/>
      <c r="Z371" s="138">
        <f aca="true" t="shared" si="87" ref="Z371:Z376">Z372</f>
        <v>19640</v>
      </c>
      <c r="AA371" s="162">
        <f t="shared" si="74"/>
        <v>100</v>
      </c>
      <c r="AB371" s="182"/>
      <c r="AC371" s="182"/>
    </row>
    <row r="372" spans="1:29" ht="48" outlineLevel="6" thickBot="1">
      <c r="A372" s="108" t="s">
        <v>79</v>
      </c>
      <c r="B372" s="19">
        <v>951</v>
      </c>
      <c r="C372" s="9" t="s">
        <v>78</v>
      </c>
      <c r="D372" s="9" t="s">
        <v>6</v>
      </c>
      <c r="E372" s="9" t="s">
        <v>5</v>
      </c>
      <c r="F372" s="9"/>
      <c r="G372" s="10">
        <f t="shared" si="86"/>
        <v>19640</v>
      </c>
      <c r="H372" s="5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8"/>
      <c r="Y372" s="160"/>
      <c r="Z372" s="139">
        <f t="shared" si="87"/>
        <v>19640</v>
      </c>
      <c r="AA372" s="162">
        <f t="shared" si="74"/>
        <v>100</v>
      </c>
      <c r="AB372" s="182"/>
      <c r="AC372" s="182"/>
    </row>
    <row r="373" spans="1:29" ht="32.25" outlineLevel="6" thickBot="1">
      <c r="A373" s="108" t="s">
        <v>144</v>
      </c>
      <c r="B373" s="19">
        <v>951</v>
      </c>
      <c r="C373" s="9" t="s">
        <v>78</v>
      </c>
      <c r="D373" s="9" t="s">
        <v>145</v>
      </c>
      <c r="E373" s="9" t="s">
        <v>5</v>
      </c>
      <c r="F373" s="9"/>
      <c r="G373" s="10">
        <f t="shared" si="86"/>
        <v>19640</v>
      </c>
      <c r="H373" s="5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8"/>
      <c r="Y373" s="160"/>
      <c r="Z373" s="139">
        <f t="shared" si="87"/>
        <v>19640</v>
      </c>
      <c r="AA373" s="162">
        <f t="shared" si="74"/>
        <v>100</v>
      </c>
      <c r="AB373" s="182"/>
      <c r="AC373" s="182"/>
    </row>
    <row r="374" spans="1:29" ht="32.25" outlineLevel="6" thickBot="1">
      <c r="A374" s="108" t="s">
        <v>146</v>
      </c>
      <c r="B374" s="19">
        <v>951</v>
      </c>
      <c r="C374" s="11" t="s">
        <v>78</v>
      </c>
      <c r="D374" s="11" t="s">
        <v>147</v>
      </c>
      <c r="E374" s="11" t="s">
        <v>5</v>
      </c>
      <c r="F374" s="11"/>
      <c r="G374" s="12">
        <f t="shared" si="86"/>
        <v>19640</v>
      </c>
      <c r="H374" s="5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78"/>
      <c r="Y374" s="160"/>
      <c r="Z374" s="142">
        <f t="shared" si="87"/>
        <v>19640</v>
      </c>
      <c r="AA374" s="162">
        <f t="shared" si="74"/>
        <v>100</v>
      </c>
      <c r="AB374" s="182"/>
      <c r="AC374" s="182"/>
    </row>
    <row r="375" spans="1:29" ht="48" outlineLevel="6" thickBot="1">
      <c r="A375" s="5" t="s">
        <v>248</v>
      </c>
      <c r="B375" s="21">
        <v>951</v>
      </c>
      <c r="C375" s="6" t="s">
        <v>78</v>
      </c>
      <c r="D375" s="6" t="s">
        <v>249</v>
      </c>
      <c r="E375" s="6" t="s">
        <v>5</v>
      </c>
      <c r="F375" s="6"/>
      <c r="G375" s="7">
        <f t="shared" si="86"/>
        <v>19640</v>
      </c>
      <c r="H375" s="5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78"/>
      <c r="Y375" s="160"/>
      <c r="Z375" s="145">
        <f t="shared" si="87"/>
        <v>19640</v>
      </c>
      <c r="AA375" s="162">
        <f t="shared" si="74"/>
        <v>100</v>
      </c>
      <c r="AB375" s="182"/>
      <c r="AC375" s="182"/>
    </row>
    <row r="376" spans="1:29" ht="16.5" outlineLevel="6" thickBot="1">
      <c r="A376" s="5" t="s">
        <v>140</v>
      </c>
      <c r="B376" s="21">
        <v>951</v>
      </c>
      <c r="C376" s="6" t="s">
        <v>78</v>
      </c>
      <c r="D376" s="6" t="s">
        <v>250</v>
      </c>
      <c r="E376" s="6" t="s">
        <v>138</v>
      </c>
      <c r="F376" s="6"/>
      <c r="G376" s="7">
        <f t="shared" si="86"/>
        <v>19640</v>
      </c>
      <c r="H376" s="5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78"/>
      <c r="Y376" s="160"/>
      <c r="Z376" s="145">
        <f t="shared" si="87"/>
        <v>19640</v>
      </c>
      <c r="AA376" s="162">
        <f t="shared" si="74"/>
        <v>100</v>
      </c>
      <c r="AB376" s="182"/>
      <c r="AC376" s="182"/>
    </row>
    <row r="377" spans="1:29" ht="18.75" customHeight="1" outlineLevel="6" thickBot="1">
      <c r="A377" s="84" t="s">
        <v>141</v>
      </c>
      <c r="B377" s="88">
        <v>951</v>
      </c>
      <c r="C377" s="89" t="s">
        <v>78</v>
      </c>
      <c r="D377" s="89" t="s">
        <v>250</v>
      </c>
      <c r="E377" s="89" t="s">
        <v>139</v>
      </c>
      <c r="F377" s="89"/>
      <c r="G377" s="94">
        <v>19640</v>
      </c>
      <c r="H377" s="5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8"/>
      <c r="Y377" s="160"/>
      <c r="Z377" s="165">
        <v>19640</v>
      </c>
      <c r="AA377" s="162">
        <f t="shared" si="74"/>
        <v>100</v>
      </c>
      <c r="AB377" s="182"/>
      <c r="AC377" s="182"/>
    </row>
    <row r="378" spans="1:29" ht="16.5" outlineLevel="6" thickBot="1">
      <c r="A378" s="50"/>
      <c r="B378" s="51"/>
      <c r="C378" s="51"/>
      <c r="D378" s="51"/>
      <c r="E378" s="51"/>
      <c r="F378" s="51"/>
      <c r="G378" s="52"/>
      <c r="H378" s="25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43"/>
      <c r="X378" s="71"/>
      <c r="Y378" s="160">
        <v>0</v>
      </c>
      <c r="Z378" s="165"/>
      <c r="AA378" s="162"/>
      <c r="AB378" s="182"/>
      <c r="AC378" s="182"/>
    </row>
    <row r="379" spans="1:29" ht="43.5" outlineLevel="6" thickBot="1">
      <c r="A379" s="99" t="s">
        <v>66</v>
      </c>
      <c r="B379" s="100" t="s">
        <v>65</v>
      </c>
      <c r="C379" s="100" t="s">
        <v>64</v>
      </c>
      <c r="D379" s="100" t="s">
        <v>6</v>
      </c>
      <c r="E379" s="100" t="s">
        <v>5</v>
      </c>
      <c r="F379" s="101"/>
      <c r="G379" s="149">
        <f>G380+G489</f>
        <v>417501.1012500001</v>
      </c>
      <c r="H379" s="28" t="e">
        <f>H380+#REF!</f>
        <v>#REF!</v>
      </c>
      <c r="I379" s="28" t="e">
        <f>I380+#REF!</f>
        <v>#REF!</v>
      </c>
      <c r="J379" s="28" t="e">
        <f>J380+#REF!</f>
        <v>#REF!</v>
      </c>
      <c r="K379" s="28" t="e">
        <f>K380+#REF!</f>
        <v>#REF!</v>
      </c>
      <c r="L379" s="28" t="e">
        <f>L380+#REF!</f>
        <v>#REF!</v>
      </c>
      <c r="M379" s="28" t="e">
        <f>M380+#REF!</f>
        <v>#REF!</v>
      </c>
      <c r="N379" s="28" t="e">
        <f>N380+#REF!</f>
        <v>#REF!</v>
      </c>
      <c r="O379" s="28" t="e">
        <f>O380+#REF!</f>
        <v>#REF!</v>
      </c>
      <c r="P379" s="28" t="e">
        <f>P380+#REF!</f>
        <v>#REF!</v>
      </c>
      <c r="Q379" s="28" t="e">
        <f>Q380+#REF!</f>
        <v>#REF!</v>
      </c>
      <c r="R379" s="28" t="e">
        <f>R380+#REF!</f>
        <v>#REF!</v>
      </c>
      <c r="S379" s="28" t="e">
        <f>S380+#REF!</f>
        <v>#REF!</v>
      </c>
      <c r="T379" s="28" t="e">
        <f>T380+#REF!</f>
        <v>#REF!</v>
      </c>
      <c r="U379" s="28" t="e">
        <f>U380+#REF!</f>
        <v>#REF!</v>
      </c>
      <c r="V379" s="28" t="e">
        <f>V380+#REF!</f>
        <v>#REF!</v>
      </c>
      <c r="W379" s="28" t="e">
        <f>W380+#REF!</f>
        <v>#REF!</v>
      </c>
      <c r="X379" s="57" t="e">
        <f>X380+#REF!</f>
        <v>#REF!</v>
      </c>
      <c r="Y379" s="160" t="e">
        <f>X379/G379*100</f>
        <v>#REF!</v>
      </c>
      <c r="Z379" s="137">
        <f>Z380+Z489</f>
        <v>423070.85176000005</v>
      </c>
      <c r="AA379" s="162">
        <f t="shared" si="74"/>
        <v>101.33406845953796</v>
      </c>
      <c r="AB379" s="182"/>
      <c r="AC379" s="182"/>
    </row>
    <row r="380" spans="1:29" ht="19.5" outlineLevel="6" thickBot="1">
      <c r="A380" s="104" t="s">
        <v>50</v>
      </c>
      <c r="B380" s="18">
        <v>953</v>
      </c>
      <c r="C380" s="14" t="s">
        <v>49</v>
      </c>
      <c r="D380" s="14" t="s">
        <v>6</v>
      </c>
      <c r="E380" s="14" t="s">
        <v>5</v>
      </c>
      <c r="F380" s="14"/>
      <c r="G380" s="150">
        <f>G381+G401+G455+G472</f>
        <v>414476.1012500001</v>
      </c>
      <c r="H380" s="29" t="e">
        <f>H386+H391+#REF!+H482</f>
        <v>#REF!</v>
      </c>
      <c r="I380" s="29" t="e">
        <f>I386+I391+#REF!+I482</f>
        <v>#REF!</v>
      </c>
      <c r="J380" s="29" t="e">
        <f>J386+J391+#REF!+J482</f>
        <v>#REF!</v>
      </c>
      <c r="K380" s="29" t="e">
        <f>K386+K391+#REF!+K482</f>
        <v>#REF!</v>
      </c>
      <c r="L380" s="29" t="e">
        <f>L386+L391+#REF!+L482</f>
        <v>#REF!</v>
      </c>
      <c r="M380" s="29" t="e">
        <f>M386+M391+#REF!+M482</f>
        <v>#REF!</v>
      </c>
      <c r="N380" s="29" t="e">
        <f>N386+N391+#REF!+N482</f>
        <v>#REF!</v>
      </c>
      <c r="O380" s="29" t="e">
        <f>O386+O391+#REF!+O482</f>
        <v>#REF!</v>
      </c>
      <c r="P380" s="29" t="e">
        <f>P386+P391+#REF!+P482</f>
        <v>#REF!</v>
      </c>
      <c r="Q380" s="29" t="e">
        <f>Q386+Q391+#REF!+Q482</f>
        <v>#REF!</v>
      </c>
      <c r="R380" s="29" t="e">
        <f>R386+R391+#REF!+R482</f>
        <v>#REF!</v>
      </c>
      <c r="S380" s="29" t="e">
        <f>S386+S391+#REF!+S482</f>
        <v>#REF!</v>
      </c>
      <c r="T380" s="29" t="e">
        <f>T386+T391+#REF!+T482</f>
        <v>#REF!</v>
      </c>
      <c r="U380" s="29" t="e">
        <f>U386+U391+#REF!+U482</f>
        <v>#REF!</v>
      </c>
      <c r="V380" s="29" t="e">
        <f>V386+V391+#REF!+V482</f>
        <v>#REF!</v>
      </c>
      <c r="W380" s="29" t="e">
        <f>W386+W391+#REF!+W482</f>
        <v>#REF!</v>
      </c>
      <c r="X380" s="29" t="e">
        <f>X386+X391+#REF!+X482</f>
        <v>#REF!</v>
      </c>
      <c r="Y380" s="160" t="e">
        <f>X380/G380*100</f>
        <v>#REF!</v>
      </c>
      <c r="Z380" s="138">
        <f>Z381+Z401+Z455+Z472</f>
        <v>420045.85176000005</v>
      </c>
      <c r="AA380" s="162">
        <f t="shared" si="74"/>
        <v>101.34380498494421</v>
      </c>
      <c r="AB380" s="182"/>
      <c r="AC380" s="182"/>
    </row>
    <row r="381" spans="1:29" ht="19.5" outlineLevel="6" thickBot="1">
      <c r="A381" s="104" t="s">
        <v>142</v>
      </c>
      <c r="B381" s="18">
        <v>953</v>
      </c>
      <c r="C381" s="14" t="s">
        <v>19</v>
      </c>
      <c r="D381" s="14" t="s">
        <v>6</v>
      </c>
      <c r="E381" s="14" t="s">
        <v>5</v>
      </c>
      <c r="F381" s="14"/>
      <c r="G381" s="150">
        <f>G386+G382</f>
        <v>88383.384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160"/>
      <c r="Z381" s="138">
        <f>Z386+Z382</f>
        <v>88678.71342999999</v>
      </c>
      <c r="AA381" s="162">
        <f t="shared" si="74"/>
        <v>100.33414587293919</v>
      </c>
      <c r="AB381" s="182"/>
      <c r="AC381" s="182"/>
    </row>
    <row r="382" spans="1:29" ht="32.25" outlineLevel="6" thickBot="1">
      <c r="A382" s="108" t="s">
        <v>144</v>
      </c>
      <c r="B382" s="19">
        <v>953</v>
      </c>
      <c r="C382" s="9" t="s">
        <v>19</v>
      </c>
      <c r="D382" s="9" t="s">
        <v>145</v>
      </c>
      <c r="E382" s="9" t="s">
        <v>5</v>
      </c>
      <c r="F382" s="9"/>
      <c r="G382" s="151">
        <f>G383</f>
        <v>245.64257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160"/>
      <c r="Z382" s="139">
        <f>Z383</f>
        <v>245.64257</v>
      </c>
      <c r="AA382" s="162">
        <f t="shared" si="74"/>
        <v>100</v>
      </c>
      <c r="AB382" s="182"/>
      <c r="AC382" s="182"/>
    </row>
    <row r="383" spans="1:29" ht="32.25" outlineLevel="6" thickBot="1">
      <c r="A383" s="108" t="s">
        <v>146</v>
      </c>
      <c r="B383" s="19">
        <v>953</v>
      </c>
      <c r="C383" s="9" t="s">
        <v>19</v>
      </c>
      <c r="D383" s="9" t="s">
        <v>147</v>
      </c>
      <c r="E383" s="9" t="s">
        <v>5</v>
      </c>
      <c r="F383" s="9"/>
      <c r="G383" s="151">
        <f>G384</f>
        <v>245.64257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160"/>
      <c r="Z383" s="139">
        <f>Z384</f>
        <v>245.64257</v>
      </c>
      <c r="AA383" s="162">
        <f t="shared" si="74"/>
        <v>100</v>
      </c>
      <c r="AB383" s="182"/>
      <c r="AC383" s="182"/>
    </row>
    <row r="384" spans="1:29" ht="19.5" outlineLevel="6" thickBot="1">
      <c r="A384" s="90" t="s">
        <v>158</v>
      </c>
      <c r="B384" s="86">
        <v>953</v>
      </c>
      <c r="C384" s="87" t="s">
        <v>19</v>
      </c>
      <c r="D384" s="87" t="s">
        <v>159</v>
      </c>
      <c r="E384" s="87" t="s">
        <v>5</v>
      </c>
      <c r="F384" s="87"/>
      <c r="G384" s="153">
        <f>G385</f>
        <v>245.64257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160"/>
      <c r="Z384" s="141">
        <f>Z385</f>
        <v>245.64257</v>
      </c>
      <c r="AA384" s="162">
        <f t="shared" si="74"/>
        <v>100</v>
      </c>
      <c r="AB384" s="182"/>
      <c r="AC384" s="182"/>
    </row>
    <row r="385" spans="1:29" ht="16.5" outlineLevel="6" thickBot="1">
      <c r="A385" s="5" t="s">
        <v>118</v>
      </c>
      <c r="B385" s="21">
        <v>953</v>
      </c>
      <c r="C385" s="6" t="s">
        <v>19</v>
      </c>
      <c r="D385" s="6" t="s">
        <v>159</v>
      </c>
      <c r="E385" s="6" t="s">
        <v>92</v>
      </c>
      <c r="F385" s="6"/>
      <c r="G385" s="154">
        <v>245.64257</v>
      </c>
      <c r="H385" s="154">
        <v>245.64257</v>
      </c>
      <c r="I385" s="154">
        <v>245.64257</v>
      </c>
      <c r="J385" s="154">
        <v>245.64257</v>
      </c>
      <c r="K385" s="154">
        <v>245.64257</v>
      </c>
      <c r="L385" s="154">
        <v>245.64257</v>
      </c>
      <c r="M385" s="154">
        <v>245.64257</v>
      </c>
      <c r="N385" s="154">
        <v>245.64257</v>
      </c>
      <c r="O385" s="154">
        <v>245.64257</v>
      </c>
      <c r="P385" s="154">
        <v>245.64257</v>
      </c>
      <c r="Q385" s="154">
        <v>245.64257</v>
      </c>
      <c r="R385" s="154">
        <v>245.64257</v>
      </c>
      <c r="S385" s="154">
        <v>245.64257</v>
      </c>
      <c r="T385" s="154">
        <v>245.64257</v>
      </c>
      <c r="U385" s="154">
        <v>245.64257</v>
      </c>
      <c r="V385" s="154">
        <v>245.64257</v>
      </c>
      <c r="W385" s="154">
        <v>245.64257</v>
      </c>
      <c r="X385" s="154">
        <v>245.64257</v>
      </c>
      <c r="Y385" s="154">
        <v>245.64257</v>
      </c>
      <c r="Z385" s="154">
        <v>245.64257</v>
      </c>
      <c r="AA385" s="162">
        <f t="shared" si="74"/>
        <v>100</v>
      </c>
      <c r="AB385" s="182"/>
      <c r="AC385" s="182"/>
    </row>
    <row r="386" spans="1:29" ht="16.5" outlineLevel="6" thickBot="1">
      <c r="A386" s="76" t="s">
        <v>357</v>
      </c>
      <c r="B386" s="19">
        <v>953</v>
      </c>
      <c r="C386" s="9" t="s">
        <v>19</v>
      </c>
      <c r="D386" s="9" t="s">
        <v>251</v>
      </c>
      <c r="E386" s="9" t="s">
        <v>5</v>
      </c>
      <c r="F386" s="9"/>
      <c r="G386" s="151">
        <f>G387+G397</f>
        <v>88137.74143000001</v>
      </c>
      <c r="H386" s="32">
        <f aca="true" t="shared" si="88" ref="H386:X386">H387</f>
        <v>0</v>
      </c>
      <c r="I386" s="32">
        <f t="shared" si="88"/>
        <v>0</v>
      </c>
      <c r="J386" s="32">
        <f t="shared" si="88"/>
        <v>0</v>
      </c>
      <c r="K386" s="32">
        <f t="shared" si="88"/>
        <v>0</v>
      </c>
      <c r="L386" s="32">
        <f t="shared" si="88"/>
        <v>0</v>
      </c>
      <c r="M386" s="32">
        <f t="shared" si="88"/>
        <v>0</v>
      </c>
      <c r="N386" s="32">
        <f t="shared" si="88"/>
        <v>0</v>
      </c>
      <c r="O386" s="32">
        <f t="shared" si="88"/>
        <v>0</v>
      </c>
      <c r="P386" s="32">
        <f t="shared" si="88"/>
        <v>0</v>
      </c>
      <c r="Q386" s="32">
        <f t="shared" si="88"/>
        <v>0</v>
      </c>
      <c r="R386" s="32">
        <f t="shared" si="88"/>
        <v>0</v>
      </c>
      <c r="S386" s="32">
        <f t="shared" si="88"/>
        <v>0</v>
      </c>
      <c r="T386" s="32">
        <f t="shared" si="88"/>
        <v>0</v>
      </c>
      <c r="U386" s="32">
        <f t="shared" si="88"/>
        <v>0</v>
      </c>
      <c r="V386" s="32">
        <f t="shared" si="88"/>
        <v>0</v>
      </c>
      <c r="W386" s="32">
        <f t="shared" si="88"/>
        <v>0</v>
      </c>
      <c r="X386" s="64">
        <f t="shared" si="88"/>
        <v>34477.81647</v>
      </c>
      <c r="Y386" s="160">
        <f>X386/G386*100</f>
        <v>39.11810753328944</v>
      </c>
      <c r="Z386" s="139">
        <f>Z387+Z397</f>
        <v>88433.07085999999</v>
      </c>
      <c r="AA386" s="162">
        <f t="shared" si="74"/>
        <v>100.33507714766499</v>
      </c>
      <c r="AB386" s="182"/>
      <c r="AC386" s="182"/>
    </row>
    <row r="387" spans="1:29" ht="32.25" outlineLevel="6" thickBot="1">
      <c r="A387" s="76" t="s">
        <v>252</v>
      </c>
      <c r="B387" s="19">
        <v>953</v>
      </c>
      <c r="C387" s="11" t="s">
        <v>19</v>
      </c>
      <c r="D387" s="11" t="s">
        <v>253</v>
      </c>
      <c r="E387" s="11" t="s">
        <v>5</v>
      </c>
      <c r="F387" s="11"/>
      <c r="G387" s="152">
        <f>G388+G391+G394</f>
        <v>87732.71743</v>
      </c>
      <c r="H387" s="34">
        <f aca="true" t="shared" si="89" ref="H387:X387">H389</f>
        <v>0</v>
      </c>
      <c r="I387" s="34">
        <f t="shared" si="89"/>
        <v>0</v>
      </c>
      <c r="J387" s="34">
        <f t="shared" si="89"/>
        <v>0</v>
      </c>
      <c r="K387" s="34">
        <f t="shared" si="89"/>
        <v>0</v>
      </c>
      <c r="L387" s="34">
        <f t="shared" si="89"/>
        <v>0</v>
      </c>
      <c r="M387" s="34">
        <f t="shared" si="89"/>
        <v>0</v>
      </c>
      <c r="N387" s="34">
        <f t="shared" si="89"/>
        <v>0</v>
      </c>
      <c r="O387" s="34">
        <f t="shared" si="89"/>
        <v>0</v>
      </c>
      <c r="P387" s="34">
        <f t="shared" si="89"/>
        <v>0</v>
      </c>
      <c r="Q387" s="34">
        <f t="shared" si="89"/>
        <v>0</v>
      </c>
      <c r="R387" s="34">
        <f t="shared" si="89"/>
        <v>0</v>
      </c>
      <c r="S387" s="34">
        <f t="shared" si="89"/>
        <v>0</v>
      </c>
      <c r="T387" s="34">
        <f t="shared" si="89"/>
        <v>0</v>
      </c>
      <c r="U387" s="34">
        <f t="shared" si="89"/>
        <v>0</v>
      </c>
      <c r="V387" s="34">
        <f t="shared" si="89"/>
        <v>0</v>
      </c>
      <c r="W387" s="34">
        <f t="shared" si="89"/>
        <v>0</v>
      </c>
      <c r="X387" s="65">
        <f t="shared" si="89"/>
        <v>34477.81647</v>
      </c>
      <c r="Y387" s="160">
        <f>X387/G387*100</f>
        <v>39.298698911850174</v>
      </c>
      <c r="Z387" s="142">
        <f>Z388+Z391+Z394</f>
        <v>88028.04659</v>
      </c>
      <c r="AA387" s="162">
        <f t="shared" si="74"/>
        <v>100.33662374613625</v>
      </c>
      <c r="AB387" s="182"/>
      <c r="AC387" s="182"/>
    </row>
    <row r="388" spans="1:29" ht="32.25" outlineLevel="6" thickBot="1">
      <c r="A388" s="90" t="s">
        <v>196</v>
      </c>
      <c r="B388" s="86">
        <v>953</v>
      </c>
      <c r="C388" s="87" t="s">
        <v>19</v>
      </c>
      <c r="D388" s="87" t="s">
        <v>254</v>
      </c>
      <c r="E388" s="87" t="s">
        <v>5</v>
      </c>
      <c r="F388" s="87"/>
      <c r="G388" s="153">
        <f>G389</f>
        <v>32004.30043</v>
      </c>
      <c r="H388" s="5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8"/>
      <c r="Y388" s="160"/>
      <c r="Z388" s="141">
        <f>Z389</f>
        <v>31427.13003</v>
      </c>
      <c r="AA388" s="162">
        <f t="shared" si="74"/>
        <v>98.19658485814308</v>
      </c>
      <c r="AB388" s="182"/>
      <c r="AC388" s="182"/>
    </row>
    <row r="389" spans="1:29" ht="16.5" outlineLevel="6" thickBot="1">
      <c r="A389" s="5" t="s">
        <v>129</v>
      </c>
      <c r="B389" s="21">
        <v>953</v>
      </c>
      <c r="C389" s="6" t="s">
        <v>19</v>
      </c>
      <c r="D389" s="6" t="s">
        <v>254</v>
      </c>
      <c r="E389" s="6" t="s">
        <v>128</v>
      </c>
      <c r="F389" s="6"/>
      <c r="G389" s="154">
        <f>G390</f>
        <v>32004.30043</v>
      </c>
      <c r="H389" s="26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44"/>
      <c r="X389" s="62">
        <v>34477.81647</v>
      </c>
      <c r="Y389" s="160">
        <f>X389/G389*100</f>
        <v>107.72869897722055</v>
      </c>
      <c r="Z389" s="145">
        <f>Z390</f>
        <v>31427.13003</v>
      </c>
      <c r="AA389" s="162">
        <f t="shared" si="74"/>
        <v>98.19658485814308</v>
      </c>
      <c r="AB389" s="182"/>
      <c r="AC389" s="182"/>
    </row>
    <row r="390" spans="1:29" ht="48" outlineLevel="6" thickBot="1">
      <c r="A390" s="95" t="s">
        <v>306</v>
      </c>
      <c r="B390" s="88">
        <v>953</v>
      </c>
      <c r="C390" s="89" t="s">
        <v>19</v>
      </c>
      <c r="D390" s="89" t="s">
        <v>254</v>
      </c>
      <c r="E390" s="89" t="s">
        <v>92</v>
      </c>
      <c r="F390" s="89"/>
      <c r="G390" s="155">
        <v>32004.30043</v>
      </c>
      <c r="H390" s="5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2"/>
      <c r="Y390" s="160"/>
      <c r="Z390" s="165">
        <v>31427.13003</v>
      </c>
      <c r="AA390" s="162">
        <f t="shared" si="74"/>
        <v>98.19658485814308</v>
      </c>
      <c r="AB390" s="182"/>
      <c r="AC390" s="182"/>
    </row>
    <row r="391" spans="1:29" ht="63.75" outlineLevel="6" thickBot="1">
      <c r="A391" s="110" t="s">
        <v>255</v>
      </c>
      <c r="B391" s="86">
        <v>953</v>
      </c>
      <c r="C391" s="87" t="s">
        <v>19</v>
      </c>
      <c r="D391" s="87" t="s">
        <v>256</v>
      </c>
      <c r="E391" s="87" t="s">
        <v>5</v>
      </c>
      <c r="F391" s="87"/>
      <c r="G391" s="153">
        <f>G392</f>
        <v>54944</v>
      </c>
      <c r="H391" s="31" t="e">
        <f aca="true" t="shared" si="90" ref="H391:X391">H392+H409+H419+H414</f>
        <v>#REF!</v>
      </c>
      <c r="I391" s="31" t="e">
        <f t="shared" si="90"/>
        <v>#REF!</v>
      </c>
      <c r="J391" s="31" t="e">
        <f t="shared" si="90"/>
        <v>#REF!</v>
      </c>
      <c r="K391" s="31" t="e">
        <f t="shared" si="90"/>
        <v>#REF!</v>
      </c>
      <c r="L391" s="31" t="e">
        <f t="shared" si="90"/>
        <v>#REF!</v>
      </c>
      <c r="M391" s="31" t="e">
        <f t="shared" si="90"/>
        <v>#REF!</v>
      </c>
      <c r="N391" s="31" t="e">
        <f t="shared" si="90"/>
        <v>#REF!</v>
      </c>
      <c r="O391" s="31" t="e">
        <f t="shared" si="90"/>
        <v>#REF!</v>
      </c>
      <c r="P391" s="31" t="e">
        <f t="shared" si="90"/>
        <v>#REF!</v>
      </c>
      <c r="Q391" s="31" t="e">
        <f t="shared" si="90"/>
        <v>#REF!</v>
      </c>
      <c r="R391" s="31" t="e">
        <f t="shared" si="90"/>
        <v>#REF!</v>
      </c>
      <c r="S391" s="31" t="e">
        <f t="shared" si="90"/>
        <v>#REF!</v>
      </c>
      <c r="T391" s="31" t="e">
        <f t="shared" si="90"/>
        <v>#REF!</v>
      </c>
      <c r="U391" s="31" t="e">
        <f t="shared" si="90"/>
        <v>#REF!</v>
      </c>
      <c r="V391" s="31" t="e">
        <f t="shared" si="90"/>
        <v>#REF!</v>
      </c>
      <c r="W391" s="31" t="e">
        <f t="shared" si="90"/>
        <v>#REF!</v>
      </c>
      <c r="X391" s="31" t="e">
        <f t="shared" si="90"/>
        <v>#REF!</v>
      </c>
      <c r="Y391" s="160" t="e">
        <f>X391/G391*100</f>
        <v>#REF!</v>
      </c>
      <c r="Z391" s="141">
        <f>Z392</f>
        <v>55816.5</v>
      </c>
      <c r="AA391" s="162">
        <f t="shared" si="74"/>
        <v>101.58798048922539</v>
      </c>
      <c r="AB391" s="182"/>
      <c r="AC391" s="182"/>
    </row>
    <row r="392" spans="1:29" ht="16.5" outlineLevel="6" thickBot="1">
      <c r="A392" s="5" t="s">
        <v>129</v>
      </c>
      <c r="B392" s="21">
        <v>953</v>
      </c>
      <c r="C392" s="6" t="s">
        <v>19</v>
      </c>
      <c r="D392" s="6" t="s">
        <v>256</v>
      </c>
      <c r="E392" s="6" t="s">
        <v>128</v>
      </c>
      <c r="F392" s="6"/>
      <c r="G392" s="154">
        <f>G393</f>
        <v>54944</v>
      </c>
      <c r="H392" s="32">
        <f aca="true" t="shared" si="91" ref="H392:X392">H393</f>
        <v>0</v>
      </c>
      <c r="I392" s="32">
        <f t="shared" si="91"/>
        <v>0</v>
      </c>
      <c r="J392" s="32">
        <f t="shared" si="91"/>
        <v>0</v>
      </c>
      <c r="K392" s="32">
        <f t="shared" si="91"/>
        <v>0</v>
      </c>
      <c r="L392" s="32">
        <f t="shared" si="91"/>
        <v>0</v>
      </c>
      <c r="M392" s="32">
        <f t="shared" si="91"/>
        <v>0</v>
      </c>
      <c r="N392" s="32">
        <f t="shared" si="91"/>
        <v>0</v>
      </c>
      <c r="O392" s="32">
        <f t="shared" si="91"/>
        <v>0</v>
      </c>
      <c r="P392" s="32">
        <f t="shared" si="91"/>
        <v>0</v>
      </c>
      <c r="Q392" s="32">
        <f t="shared" si="91"/>
        <v>0</v>
      </c>
      <c r="R392" s="32">
        <f t="shared" si="91"/>
        <v>0</v>
      </c>
      <c r="S392" s="32">
        <f t="shared" si="91"/>
        <v>0</v>
      </c>
      <c r="T392" s="32">
        <f t="shared" si="91"/>
        <v>0</v>
      </c>
      <c r="U392" s="32">
        <f t="shared" si="91"/>
        <v>0</v>
      </c>
      <c r="V392" s="32">
        <f t="shared" si="91"/>
        <v>0</v>
      </c>
      <c r="W392" s="32">
        <f t="shared" si="91"/>
        <v>0</v>
      </c>
      <c r="X392" s="67">
        <f t="shared" si="91"/>
        <v>48148.89725</v>
      </c>
      <c r="Y392" s="160">
        <f>X392/G392*100</f>
        <v>87.63267554237042</v>
      </c>
      <c r="Z392" s="145">
        <f>Z393</f>
        <v>55816.5</v>
      </c>
      <c r="AA392" s="162">
        <f t="shared" si="74"/>
        <v>101.58798048922539</v>
      </c>
      <c r="AB392" s="182"/>
      <c r="AC392" s="182"/>
    </row>
    <row r="393" spans="1:29" ht="48" outlineLevel="6" thickBot="1">
      <c r="A393" s="95" t="s">
        <v>306</v>
      </c>
      <c r="B393" s="88">
        <v>953</v>
      </c>
      <c r="C393" s="89" t="s">
        <v>19</v>
      </c>
      <c r="D393" s="89" t="s">
        <v>256</v>
      </c>
      <c r="E393" s="89" t="s">
        <v>92</v>
      </c>
      <c r="F393" s="89"/>
      <c r="G393" s="155">
        <v>54944</v>
      </c>
      <c r="H393" s="34">
        <f aca="true" t="shared" si="92" ref="H393:X393">H400</f>
        <v>0</v>
      </c>
      <c r="I393" s="34">
        <f t="shared" si="92"/>
        <v>0</v>
      </c>
      <c r="J393" s="34">
        <f t="shared" si="92"/>
        <v>0</v>
      </c>
      <c r="K393" s="34">
        <f t="shared" si="92"/>
        <v>0</v>
      </c>
      <c r="L393" s="34">
        <f t="shared" si="92"/>
        <v>0</v>
      </c>
      <c r="M393" s="34">
        <f t="shared" si="92"/>
        <v>0</v>
      </c>
      <c r="N393" s="34">
        <f t="shared" si="92"/>
        <v>0</v>
      </c>
      <c r="O393" s="34">
        <f t="shared" si="92"/>
        <v>0</v>
      </c>
      <c r="P393" s="34">
        <f t="shared" si="92"/>
        <v>0</v>
      </c>
      <c r="Q393" s="34">
        <f t="shared" si="92"/>
        <v>0</v>
      </c>
      <c r="R393" s="34">
        <f t="shared" si="92"/>
        <v>0</v>
      </c>
      <c r="S393" s="34">
        <f t="shared" si="92"/>
        <v>0</v>
      </c>
      <c r="T393" s="34">
        <f t="shared" si="92"/>
        <v>0</v>
      </c>
      <c r="U393" s="34">
        <f t="shared" si="92"/>
        <v>0</v>
      </c>
      <c r="V393" s="34">
        <f t="shared" si="92"/>
        <v>0</v>
      </c>
      <c r="W393" s="34">
        <f t="shared" si="92"/>
        <v>0</v>
      </c>
      <c r="X393" s="65">
        <f t="shared" si="92"/>
        <v>48148.89725</v>
      </c>
      <c r="Y393" s="160">
        <f>X393/G393*100</f>
        <v>87.63267554237042</v>
      </c>
      <c r="Z393" s="165">
        <v>55816.5</v>
      </c>
      <c r="AA393" s="162">
        <f t="shared" si="74"/>
        <v>101.58798048922539</v>
      </c>
      <c r="AB393" s="182"/>
      <c r="AC393" s="182"/>
    </row>
    <row r="394" spans="1:29" ht="32.25" outlineLevel="6" thickBot="1">
      <c r="A394" s="121" t="s">
        <v>257</v>
      </c>
      <c r="B394" s="128">
        <v>953</v>
      </c>
      <c r="C394" s="87" t="s">
        <v>19</v>
      </c>
      <c r="D394" s="87" t="s">
        <v>258</v>
      </c>
      <c r="E394" s="87" t="s">
        <v>5</v>
      </c>
      <c r="F394" s="87"/>
      <c r="G394" s="153">
        <f>G395</f>
        <v>784.417</v>
      </c>
      <c r="H394" s="5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8"/>
      <c r="Y394" s="160"/>
      <c r="Z394" s="141">
        <f>Z395</f>
        <v>784.41656</v>
      </c>
      <c r="AA394" s="162">
        <f t="shared" si="74"/>
        <v>99.999943907386</v>
      </c>
      <c r="AB394" s="182"/>
      <c r="AC394" s="182"/>
    </row>
    <row r="395" spans="1:29" ht="16.5" outlineLevel="6" thickBot="1">
      <c r="A395" s="5" t="s">
        <v>129</v>
      </c>
      <c r="B395" s="21">
        <v>953</v>
      </c>
      <c r="C395" s="6" t="s">
        <v>19</v>
      </c>
      <c r="D395" s="6" t="s">
        <v>258</v>
      </c>
      <c r="E395" s="6" t="s">
        <v>128</v>
      </c>
      <c r="F395" s="6"/>
      <c r="G395" s="154">
        <f>G396</f>
        <v>784.417</v>
      </c>
      <c r="H395" s="5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8"/>
      <c r="Y395" s="160"/>
      <c r="Z395" s="145">
        <f>Z396</f>
        <v>784.41656</v>
      </c>
      <c r="AA395" s="162">
        <f t="shared" si="74"/>
        <v>99.999943907386</v>
      </c>
      <c r="AB395" s="182"/>
      <c r="AC395" s="182"/>
    </row>
    <row r="396" spans="1:29" ht="16.5" outlineLevel="6" thickBot="1">
      <c r="A396" s="92" t="s">
        <v>90</v>
      </c>
      <c r="B396" s="130">
        <v>953</v>
      </c>
      <c r="C396" s="89" t="s">
        <v>19</v>
      </c>
      <c r="D396" s="89" t="s">
        <v>258</v>
      </c>
      <c r="E396" s="89" t="s">
        <v>91</v>
      </c>
      <c r="F396" s="89"/>
      <c r="G396" s="155">
        <v>784.417</v>
      </c>
      <c r="H396" s="5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8"/>
      <c r="Y396" s="160"/>
      <c r="Z396" s="165">
        <v>784.41656</v>
      </c>
      <c r="AA396" s="162">
        <f t="shared" si="74"/>
        <v>99.999943907386</v>
      </c>
      <c r="AB396" s="182"/>
      <c r="AC396" s="182"/>
    </row>
    <row r="397" spans="1:29" ht="32.25" outlineLevel="6" thickBot="1">
      <c r="A397" s="131" t="s">
        <v>358</v>
      </c>
      <c r="B397" s="135">
        <v>953</v>
      </c>
      <c r="C397" s="9" t="s">
        <v>19</v>
      </c>
      <c r="D397" s="9" t="s">
        <v>259</v>
      </c>
      <c r="E397" s="9" t="s">
        <v>5</v>
      </c>
      <c r="F397" s="9"/>
      <c r="G397" s="151">
        <f>G398</f>
        <v>405.024</v>
      </c>
      <c r="H397" s="5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8"/>
      <c r="Y397" s="160"/>
      <c r="Z397" s="139">
        <f>Z398</f>
        <v>405.02427</v>
      </c>
      <c r="AA397" s="162">
        <f t="shared" si="74"/>
        <v>100.00006666271628</v>
      </c>
      <c r="AB397" s="182"/>
      <c r="AC397" s="182"/>
    </row>
    <row r="398" spans="1:29" ht="32.25" outlineLevel="6" thickBot="1">
      <c r="A398" s="121" t="s">
        <v>260</v>
      </c>
      <c r="B398" s="128">
        <v>953</v>
      </c>
      <c r="C398" s="87" t="s">
        <v>19</v>
      </c>
      <c r="D398" s="87" t="s">
        <v>261</v>
      </c>
      <c r="E398" s="87" t="s">
        <v>5</v>
      </c>
      <c r="F398" s="87"/>
      <c r="G398" s="153">
        <f>G399</f>
        <v>405.024</v>
      </c>
      <c r="H398" s="5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8"/>
      <c r="Y398" s="160"/>
      <c r="Z398" s="141">
        <f>Z399</f>
        <v>405.02427</v>
      </c>
      <c r="AA398" s="162">
        <f t="shared" si="74"/>
        <v>100.00006666271628</v>
      </c>
      <c r="AB398" s="182"/>
      <c r="AC398" s="182"/>
    </row>
    <row r="399" spans="1:29" ht="16.5" outlineLevel="6" thickBot="1">
      <c r="A399" s="5" t="s">
        <v>129</v>
      </c>
      <c r="B399" s="21">
        <v>953</v>
      </c>
      <c r="C399" s="6" t="s">
        <v>19</v>
      </c>
      <c r="D399" s="6" t="s">
        <v>261</v>
      </c>
      <c r="E399" s="6" t="s">
        <v>128</v>
      </c>
      <c r="F399" s="6"/>
      <c r="G399" s="154">
        <f>G400</f>
        <v>405.024</v>
      </c>
      <c r="H399" s="5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8"/>
      <c r="Y399" s="160"/>
      <c r="Z399" s="145">
        <f>Z400</f>
        <v>405.02427</v>
      </c>
      <c r="AA399" s="162">
        <f t="shared" si="74"/>
        <v>100.00006666271628</v>
      </c>
      <c r="AB399" s="182"/>
      <c r="AC399" s="182"/>
    </row>
    <row r="400" spans="1:29" ht="16.5" outlineLevel="6" thickBot="1">
      <c r="A400" s="92" t="s">
        <v>90</v>
      </c>
      <c r="B400" s="130">
        <v>953</v>
      </c>
      <c r="C400" s="89" t="s">
        <v>19</v>
      </c>
      <c r="D400" s="89" t="s">
        <v>261</v>
      </c>
      <c r="E400" s="89" t="s">
        <v>91</v>
      </c>
      <c r="F400" s="89"/>
      <c r="G400" s="155">
        <v>405.024</v>
      </c>
      <c r="H400" s="2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44"/>
      <c r="X400" s="62">
        <v>48148.89725</v>
      </c>
      <c r="Y400" s="160">
        <f>X400/G400*100</f>
        <v>11887.912136070949</v>
      </c>
      <c r="Z400" s="165">
        <v>405.02427</v>
      </c>
      <c r="AA400" s="162">
        <f t="shared" si="74"/>
        <v>100.00006666271628</v>
      </c>
      <c r="AB400" s="182"/>
      <c r="AC400" s="182"/>
    </row>
    <row r="401" spans="1:29" ht="16.5" outlineLevel="6" thickBot="1">
      <c r="A401" s="120" t="s">
        <v>40</v>
      </c>
      <c r="B401" s="18">
        <v>953</v>
      </c>
      <c r="C401" s="39" t="s">
        <v>20</v>
      </c>
      <c r="D401" s="39" t="s">
        <v>6</v>
      </c>
      <c r="E401" s="39" t="s">
        <v>5</v>
      </c>
      <c r="F401" s="39"/>
      <c r="G401" s="156">
        <f>G406+G402</f>
        <v>307837.2762500001</v>
      </c>
      <c r="H401" s="5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2"/>
      <c r="Y401" s="160"/>
      <c r="Z401" s="158">
        <f>Z406+Z402</f>
        <v>313490.06564000004</v>
      </c>
      <c r="AA401" s="162">
        <f t="shared" si="74"/>
        <v>101.83629138707984</v>
      </c>
      <c r="AB401" s="182"/>
      <c r="AC401" s="182"/>
    </row>
    <row r="402" spans="1:29" ht="32.25" outlineLevel="6" thickBot="1">
      <c r="A402" s="108" t="s">
        <v>144</v>
      </c>
      <c r="B402" s="19">
        <v>953</v>
      </c>
      <c r="C402" s="9" t="s">
        <v>20</v>
      </c>
      <c r="D402" s="9" t="s">
        <v>145</v>
      </c>
      <c r="E402" s="9" t="s">
        <v>5</v>
      </c>
      <c r="F402" s="9"/>
      <c r="G402" s="151">
        <f>G403</f>
        <v>1458.77814</v>
      </c>
      <c r="H402" s="5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2"/>
      <c r="Y402" s="160"/>
      <c r="Z402" s="139">
        <f>Z403</f>
        <v>1458.77814</v>
      </c>
      <c r="AA402" s="162">
        <f aca="true" t="shared" si="93" ref="AA402:AA464">Z402/G402*100</f>
        <v>100</v>
      </c>
      <c r="AB402" s="182"/>
      <c r="AC402" s="182"/>
    </row>
    <row r="403" spans="1:29" ht="32.25" outlineLevel="6" thickBot="1">
      <c r="A403" s="108" t="s">
        <v>146</v>
      </c>
      <c r="B403" s="19">
        <v>953</v>
      </c>
      <c r="C403" s="9" t="s">
        <v>20</v>
      </c>
      <c r="D403" s="9" t="s">
        <v>147</v>
      </c>
      <c r="E403" s="9" t="s">
        <v>5</v>
      </c>
      <c r="F403" s="9"/>
      <c r="G403" s="151">
        <f>G404</f>
        <v>1458.77814</v>
      </c>
      <c r="H403" s="5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2"/>
      <c r="Y403" s="160"/>
      <c r="Z403" s="139">
        <f>Z404</f>
        <v>1458.77814</v>
      </c>
      <c r="AA403" s="162">
        <f t="shared" si="93"/>
        <v>100</v>
      </c>
      <c r="AB403" s="182"/>
      <c r="AC403" s="182"/>
    </row>
    <row r="404" spans="1:29" ht="16.5" outlineLevel="6" thickBot="1">
      <c r="A404" s="90" t="s">
        <v>158</v>
      </c>
      <c r="B404" s="86">
        <v>953</v>
      </c>
      <c r="C404" s="87" t="s">
        <v>20</v>
      </c>
      <c r="D404" s="87" t="s">
        <v>159</v>
      </c>
      <c r="E404" s="87" t="s">
        <v>5</v>
      </c>
      <c r="F404" s="87"/>
      <c r="G404" s="153">
        <f>G405</f>
        <v>1458.77814</v>
      </c>
      <c r="H404" s="5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2"/>
      <c r="Y404" s="160"/>
      <c r="Z404" s="141">
        <f>Z405</f>
        <v>1458.77814</v>
      </c>
      <c r="AA404" s="162">
        <f t="shared" si="93"/>
        <v>100</v>
      </c>
      <c r="AB404" s="182"/>
      <c r="AC404" s="182"/>
    </row>
    <row r="405" spans="1:29" ht="16.5" outlineLevel="6" thickBot="1">
      <c r="A405" s="5" t="s">
        <v>118</v>
      </c>
      <c r="B405" s="21">
        <v>953</v>
      </c>
      <c r="C405" s="6" t="s">
        <v>20</v>
      </c>
      <c r="D405" s="6" t="s">
        <v>159</v>
      </c>
      <c r="E405" s="6" t="s">
        <v>92</v>
      </c>
      <c r="F405" s="6"/>
      <c r="G405" s="154">
        <v>1458.77814</v>
      </c>
      <c r="H405" s="154">
        <v>1458.77814</v>
      </c>
      <c r="I405" s="154">
        <v>1458.77814</v>
      </c>
      <c r="J405" s="154">
        <v>1458.77814</v>
      </c>
      <c r="K405" s="154">
        <v>1458.77814</v>
      </c>
      <c r="L405" s="154">
        <v>1458.77814</v>
      </c>
      <c r="M405" s="154">
        <v>1458.77814</v>
      </c>
      <c r="N405" s="154">
        <v>1458.77814</v>
      </c>
      <c r="O405" s="154">
        <v>1458.77814</v>
      </c>
      <c r="P405" s="154">
        <v>1458.77814</v>
      </c>
      <c r="Q405" s="154">
        <v>1458.77814</v>
      </c>
      <c r="R405" s="154">
        <v>1458.77814</v>
      </c>
      <c r="S405" s="154">
        <v>1458.77814</v>
      </c>
      <c r="T405" s="154">
        <v>1458.77814</v>
      </c>
      <c r="U405" s="154">
        <v>1458.77814</v>
      </c>
      <c r="V405" s="154">
        <v>1458.77814</v>
      </c>
      <c r="W405" s="154">
        <v>1458.77814</v>
      </c>
      <c r="X405" s="154">
        <v>1458.77814</v>
      </c>
      <c r="Y405" s="154">
        <v>1458.77814</v>
      </c>
      <c r="Z405" s="154">
        <v>1458.77814</v>
      </c>
      <c r="AA405" s="162">
        <f t="shared" si="93"/>
        <v>100</v>
      </c>
      <c r="AB405" s="182"/>
      <c r="AC405" s="182"/>
    </row>
    <row r="406" spans="1:29" ht="16.5" outlineLevel="6" thickBot="1">
      <c r="A406" s="76" t="s">
        <v>357</v>
      </c>
      <c r="B406" s="19">
        <v>953</v>
      </c>
      <c r="C406" s="9" t="s">
        <v>20</v>
      </c>
      <c r="D406" s="9" t="s">
        <v>251</v>
      </c>
      <c r="E406" s="9" t="s">
        <v>5</v>
      </c>
      <c r="F406" s="9"/>
      <c r="G406" s="151">
        <f>G407+G444+G448</f>
        <v>306378.4981100001</v>
      </c>
      <c r="H406" s="5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2"/>
      <c r="Y406" s="160"/>
      <c r="Z406" s="139">
        <f>Z407+Z444+Z448</f>
        <v>312031.28750000003</v>
      </c>
      <c r="AA406" s="162">
        <f t="shared" si="93"/>
        <v>101.84503463032526</v>
      </c>
      <c r="AB406" s="182"/>
      <c r="AC406" s="182"/>
    </row>
    <row r="407" spans="1:29" ht="16.5" outlineLevel="6" thickBot="1">
      <c r="A407" s="132" t="s">
        <v>262</v>
      </c>
      <c r="B407" s="20">
        <v>953</v>
      </c>
      <c r="C407" s="11" t="s">
        <v>20</v>
      </c>
      <c r="D407" s="11" t="s">
        <v>263</v>
      </c>
      <c r="E407" s="11" t="s">
        <v>5</v>
      </c>
      <c r="F407" s="11"/>
      <c r="G407" s="152">
        <f>G408+G417+G426+G431+G420+G439+G423</f>
        <v>284260.53771000006</v>
      </c>
      <c r="H407" s="5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2"/>
      <c r="Y407" s="160"/>
      <c r="Z407" s="142">
        <f>Z408+Z417+Z426+Z431+Z420+Z439+Z423</f>
        <v>290064.42114000005</v>
      </c>
      <c r="AA407" s="162">
        <f t="shared" si="93"/>
        <v>102.04174785454076</v>
      </c>
      <c r="AB407" s="182"/>
      <c r="AC407" s="182"/>
    </row>
    <row r="408" spans="1:29" ht="32.25" outlineLevel="6" thickBot="1">
      <c r="A408" s="90" t="s">
        <v>160</v>
      </c>
      <c r="B408" s="86">
        <v>953</v>
      </c>
      <c r="C408" s="87" t="s">
        <v>20</v>
      </c>
      <c r="D408" s="87" t="s">
        <v>264</v>
      </c>
      <c r="E408" s="87" t="s">
        <v>5</v>
      </c>
      <c r="F408" s="87"/>
      <c r="G408" s="153">
        <f>G409+G411+G414</f>
        <v>0</v>
      </c>
      <c r="H408" s="5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2"/>
      <c r="Y408" s="160"/>
      <c r="Z408" s="141">
        <f>Z409+Z411+Z414</f>
        <v>0</v>
      </c>
      <c r="AA408" s="162">
        <v>0</v>
      </c>
      <c r="AB408" s="182"/>
      <c r="AC408" s="182"/>
    </row>
    <row r="409" spans="1:29" ht="17.25" customHeight="1" outlineLevel="6" thickBot="1">
      <c r="A409" s="5" t="s">
        <v>120</v>
      </c>
      <c r="B409" s="21">
        <v>953</v>
      </c>
      <c r="C409" s="6" t="s">
        <v>20</v>
      </c>
      <c r="D409" s="6" t="s">
        <v>264</v>
      </c>
      <c r="E409" s="6" t="s">
        <v>119</v>
      </c>
      <c r="F409" s="6"/>
      <c r="G409" s="154">
        <f>G410</f>
        <v>0</v>
      </c>
      <c r="H409" s="32">
        <f aca="true" t="shared" si="94" ref="H409:X409">H410</f>
        <v>0</v>
      </c>
      <c r="I409" s="32">
        <f t="shared" si="94"/>
        <v>0</v>
      </c>
      <c r="J409" s="32">
        <f t="shared" si="94"/>
        <v>0</v>
      </c>
      <c r="K409" s="32">
        <f t="shared" si="94"/>
        <v>0</v>
      </c>
      <c r="L409" s="32">
        <f t="shared" si="94"/>
        <v>0</v>
      </c>
      <c r="M409" s="32">
        <f t="shared" si="94"/>
        <v>0</v>
      </c>
      <c r="N409" s="32">
        <f t="shared" si="94"/>
        <v>0</v>
      </c>
      <c r="O409" s="32">
        <f t="shared" si="94"/>
        <v>0</v>
      </c>
      <c r="P409" s="32">
        <f t="shared" si="94"/>
        <v>0</v>
      </c>
      <c r="Q409" s="32">
        <f t="shared" si="94"/>
        <v>0</v>
      </c>
      <c r="R409" s="32">
        <f t="shared" si="94"/>
        <v>0</v>
      </c>
      <c r="S409" s="32">
        <f t="shared" si="94"/>
        <v>0</v>
      </c>
      <c r="T409" s="32">
        <f t="shared" si="94"/>
        <v>0</v>
      </c>
      <c r="U409" s="32">
        <f t="shared" si="94"/>
        <v>0</v>
      </c>
      <c r="V409" s="32">
        <f t="shared" si="94"/>
        <v>0</v>
      </c>
      <c r="W409" s="32">
        <f t="shared" si="94"/>
        <v>0</v>
      </c>
      <c r="X409" s="64">
        <f t="shared" si="94"/>
        <v>19460.04851</v>
      </c>
      <c r="Y409" s="160" t="e">
        <f>X409/G409*100</f>
        <v>#DIV/0!</v>
      </c>
      <c r="Z409" s="145">
        <f>Z410</f>
        <v>0</v>
      </c>
      <c r="AA409" s="162">
        <v>0</v>
      </c>
      <c r="AB409" s="182"/>
      <c r="AC409" s="182"/>
    </row>
    <row r="410" spans="1:29" ht="16.5" outlineLevel="6" thickBot="1">
      <c r="A410" s="84" t="s">
        <v>99</v>
      </c>
      <c r="B410" s="88">
        <v>953</v>
      </c>
      <c r="C410" s="89" t="s">
        <v>20</v>
      </c>
      <c r="D410" s="89" t="s">
        <v>264</v>
      </c>
      <c r="E410" s="89" t="s">
        <v>121</v>
      </c>
      <c r="F410" s="89"/>
      <c r="G410" s="155">
        <v>0</v>
      </c>
      <c r="H410" s="34">
        <f aca="true" t="shared" si="95" ref="H410:X410">H412</f>
        <v>0</v>
      </c>
      <c r="I410" s="34">
        <f t="shared" si="95"/>
        <v>0</v>
      </c>
      <c r="J410" s="34">
        <f t="shared" si="95"/>
        <v>0</v>
      </c>
      <c r="K410" s="34">
        <f t="shared" si="95"/>
        <v>0</v>
      </c>
      <c r="L410" s="34">
        <f t="shared" si="95"/>
        <v>0</v>
      </c>
      <c r="M410" s="34">
        <f t="shared" si="95"/>
        <v>0</v>
      </c>
      <c r="N410" s="34">
        <f t="shared" si="95"/>
        <v>0</v>
      </c>
      <c r="O410" s="34">
        <f t="shared" si="95"/>
        <v>0</v>
      </c>
      <c r="P410" s="34">
        <f t="shared" si="95"/>
        <v>0</v>
      </c>
      <c r="Q410" s="34">
        <f t="shared" si="95"/>
        <v>0</v>
      </c>
      <c r="R410" s="34">
        <f t="shared" si="95"/>
        <v>0</v>
      </c>
      <c r="S410" s="34">
        <f t="shared" si="95"/>
        <v>0</v>
      </c>
      <c r="T410" s="34">
        <f t="shared" si="95"/>
        <v>0</v>
      </c>
      <c r="U410" s="34">
        <f t="shared" si="95"/>
        <v>0</v>
      </c>
      <c r="V410" s="34">
        <f t="shared" si="95"/>
        <v>0</v>
      </c>
      <c r="W410" s="34">
        <f t="shared" si="95"/>
        <v>0</v>
      </c>
      <c r="X410" s="65">
        <f t="shared" si="95"/>
        <v>19460.04851</v>
      </c>
      <c r="Y410" s="160" t="e">
        <f>X410/G410*100</f>
        <v>#DIV/0!</v>
      </c>
      <c r="Z410" s="165">
        <v>0</v>
      </c>
      <c r="AA410" s="162">
        <v>0</v>
      </c>
      <c r="AB410" s="182"/>
      <c r="AC410" s="182"/>
    </row>
    <row r="411" spans="1:29" ht="32.25" outlineLevel="6" thickBot="1">
      <c r="A411" s="5" t="s">
        <v>107</v>
      </c>
      <c r="B411" s="21">
        <v>953</v>
      </c>
      <c r="C411" s="6" t="s">
        <v>20</v>
      </c>
      <c r="D411" s="6" t="s">
        <v>264</v>
      </c>
      <c r="E411" s="6" t="s">
        <v>101</v>
      </c>
      <c r="F411" s="6"/>
      <c r="G411" s="154">
        <f>G412+G413</f>
        <v>0</v>
      </c>
      <c r="H411" s="5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8"/>
      <c r="Y411" s="160"/>
      <c r="Z411" s="145">
        <f>Z412+Z413</f>
        <v>0</v>
      </c>
      <c r="AA411" s="162">
        <v>0</v>
      </c>
      <c r="AB411" s="182"/>
      <c r="AC411" s="182"/>
    </row>
    <row r="412" spans="1:29" ht="32.25" outlineLevel="6" thickBot="1">
      <c r="A412" s="84" t="s">
        <v>108</v>
      </c>
      <c r="B412" s="88">
        <v>953</v>
      </c>
      <c r="C412" s="89" t="s">
        <v>20</v>
      </c>
      <c r="D412" s="89" t="s">
        <v>264</v>
      </c>
      <c r="E412" s="89" t="s">
        <v>102</v>
      </c>
      <c r="F412" s="89"/>
      <c r="G412" s="155">
        <v>0</v>
      </c>
      <c r="H412" s="26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44"/>
      <c r="X412" s="62">
        <v>19460.04851</v>
      </c>
      <c r="Y412" s="160" t="e">
        <f>X412/G412*100</f>
        <v>#DIV/0!</v>
      </c>
      <c r="Z412" s="165">
        <v>0</v>
      </c>
      <c r="AA412" s="162">
        <v>0</v>
      </c>
      <c r="AB412" s="182"/>
      <c r="AC412" s="182"/>
    </row>
    <row r="413" spans="1:29" ht="32.25" outlineLevel="6" thickBot="1">
      <c r="A413" s="84" t="s">
        <v>109</v>
      </c>
      <c r="B413" s="88">
        <v>953</v>
      </c>
      <c r="C413" s="89" t="s">
        <v>20</v>
      </c>
      <c r="D413" s="89" t="s">
        <v>264</v>
      </c>
      <c r="E413" s="89" t="s">
        <v>103</v>
      </c>
      <c r="F413" s="89"/>
      <c r="G413" s="155">
        <v>0</v>
      </c>
      <c r="H413" s="5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2"/>
      <c r="Y413" s="160"/>
      <c r="Z413" s="165">
        <v>0</v>
      </c>
      <c r="AA413" s="162">
        <v>0</v>
      </c>
      <c r="AB413" s="182"/>
      <c r="AC413" s="182"/>
    </row>
    <row r="414" spans="1:29" ht="16.5" outlineLevel="6" thickBot="1">
      <c r="A414" s="5" t="s">
        <v>110</v>
      </c>
      <c r="B414" s="21">
        <v>953</v>
      </c>
      <c r="C414" s="6" t="s">
        <v>20</v>
      </c>
      <c r="D414" s="6" t="s">
        <v>264</v>
      </c>
      <c r="E414" s="6" t="s">
        <v>104</v>
      </c>
      <c r="F414" s="6"/>
      <c r="G414" s="154">
        <f>G415+G416</f>
        <v>0</v>
      </c>
      <c r="H414" s="31">
        <f aca="true" t="shared" si="96" ref="H414:X414">H415</f>
        <v>0</v>
      </c>
      <c r="I414" s="31">
        <f t="shared" si="96"/>
        <v>0</v>
      </c>
      <c r="J414" s="31">
        <f t="shared" si="96"/>
        <v>0</v>
      </c>
      <c r="K414" s="31">
        <f t="shared" si="96"/>
        <v>0</v>
      </c>
      <c r="L414" s="31">
        <f t="shared" si="96"/>
        <v>0</v>
      </c>
      <c r="M414" s="31">
        <f t="shared" si="96"/>
        <v>0</v>
      </c>
      <c r="N414" s="31">
        <f t="shared" si="96"/>
        <v>0</v>
      </c>
      <c r="O414" s="31">
        <f t="shared" si="96"/>
        <v>0</v>
      </c>
      <c r="P414" s="31">
        <f t="shared" si="96"/>
        <v>0</v>
      </c>
      <c r="Q414" s="31">
        <f t="shared" si="96"/>
        <v>0</v>
      </c>
      <c r="R414" s="31">
        <f t="shared" si="96"/>
        <v>0</v>
      </c>
      <c r="S414" s="31">
        <f t="shared" si="96"/>
        <v>0</v>
      </c>
      <c r="T414" s="31">
        <f t="shared" si="96"/>
        <v>0</v>
      </c>
      <c r="U414" s="31">
        <f t="shared" si="96"/>
        <v>0</v>
      </c>
      <c r="V414" s="31">
        <f t="shared" si="96"/>
        <v>0</v>
      </c>
      <c r="W414" s="31">
        <f t="shared" si="96"/>
        <v>0</v>
      </c>
      <c r="X414" s="31">
        <f t="shared" si="96"/>
        <v>0</v>
      </c>
      <c r="Y414" s="160">
        <v>0</v>
      </c>
      <c r="Z414" s="145">
        <f>Z415+Z416</f>
        <v>0</v>
      </c>
      <c r="AA414" s="162">
        <v>0</v>
      </c>
      <c r="AB414" s="182"/>
      <c r="AC414" s="182"/>
    </row>
    <row r="415" spans="1:29" ht="32.25" outlineLevel="6" thickBot="1">
      <c r="A415" s="84" t="s">
        <v>111</v>
      </c>
      <c r="B415" s="88">
        <v>953</v>
      </c>
      <c r="C415" s="89" t="s">
        <v>20</v>
      </c>
      <c r="D415" s="89" t="s">
        <v>264</v>
      </c>
      <c r="E415" s="89" t="s">
        <v>105</v>
      </c>
      <c r="F415" s="89"/>
      <c r="G415" s="155">
        <v>0</v>
      </c>
      <c r="H415" s="34">
        <f aca="true" t="shared" si="97" ref="H415:X415">H418</f>
        <v>0</v>
      </c>
      <c r="I415" s="34">
        <f t="shared" si="97"/>
        <v>0</v>
      </c>
      <c r="J415" s="34">
        <f t="shared" si="97"/>
        <v>0</v>
      </c>
      <c r="K415" s="34">
        <f t="shared" si="97"/>
        <v>0</v>
      </c>
      <c r="L415" s="34">
        <f t="shared" si="97"/>
        <v>0</v>
      </c>
      <c r="M415" s="34">
        <f t="shared" si="97"/>
        <v>0</v>
      </c>
      <c r="N415" s="34">
        <f t="shared" si="97"/>
        <v>0</v>
      </c>
      <c r="O415" s="34">
        <f t="shared" si="97"/>
        <v>0</v>
      </c>
      <c r="P415" s="34">
        <f t="shared" si="97"/>
        <v>0</v>
      </c>
      <c r="Q415" s="34">
        <f t="shared" si="97"/>
        <v>0</v>
      </c>
      <c r="R415" s="34">
        <f t="shared" si="97"/>
        <v>0</v>
      </c>
      <c r="S415" s="34">
        <f t="shared" si="97"/>
        <v>0</v>
      </c>
      <c r="T415" s="34">
        <f t="shared" si="97"/>
        <v>0</v>
      </c>
      <c r="U415" s="34">
        <f t="shared" si="97"/>
        <v>0</v>
      </c>
      <c r="V415" s="34">
        <f t="shared" si="97"/>
        <v>0</v>
      </c>
      <c r="W415" s="34">
        <f t="shared" si="97"/>
        <v>0</v>
      </c>
      <c r="X415" s="34">
        <f t="shared" si="97"/>
        <v>0</v>
      </c>
      <c r="Y415" s="160">
        <v>0</v>
      </c>
      <c r="Z415" s="165">
        <v>0</v>
      </c>
      <c r="AA415" s="162">
        <v>0</v>
      </c>
      <c r="AB415" s="182"/>
      <c r="AC415" s="182"/>
    </row>
    <row r="416" spans="1:29" ht="16.5" outlineLevel="6" thickBot="1">
      <c r="A416" s="84" t="s">
        <v>112</v>
      </c>
      <c r="B416" s="88">
        <v>953</v>
      </c>
      <c r="C416" s="89" t="s">
        <v>20</v>
      </c>
      <c r="D416" s="89" t="s">
        <v>264</v>
      </c>
      <c r="E416" s="89" t="s">
        <v>106</v>
      </c>
      <c r="F416" s="89"/>
      <c r="G416" s="155">
        <v>0</v>
      </c>
      <c r="H416" s="5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54"/>
      <c r="Y416" s="160"/>
      <c r="Z416" s="165">
        <v>0</v>
      </c>
      <c r="AA416" s="162">
        <v>0</v>
      </c>
      <c r="AB416" s="182"/>
      <c r="AC416" s="182"/>
    </row>
    <row r="417" spans="1:29" ht="32.25" outlineLevel="6" thickBot="1">
      <c r="A417" s="90" t="s">
        <v>196</v>
      </c>
      <c r="B417" s="86">
        <v>953</v>
      </c>
      <c r="C417" s="87" t="s">
        <v>20</v>
      </c>
      <c r="D417" s="87" t="s">
        <v>265</v>
      </c>
      <c r="E417" s="87" t="s">
        <v>5</v>
      </c>
      <c r="F417" s="87"/>
      <c r="G417" s="153">
        <f>G418</f>
        <v>56664.32371</v>
      </c>
      <c r="H417" s="5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54"/>
      <c r="Y417" s="160"/>
      <c r="Z417" s="141">
        <f>Z418</f>
        <v>53731.28463</v>
      </c>
      <c r="AA417" s="162">
        <f t="shared" si="93"/>
        <v>94.8238346670987</v>
      </c>
      <c r="AB417" s="182"/>
      <c r="AC417" s="182"/>
    </row>
    <row r="418" spans="1:29" ht="16.5" outlineLevel="6" thickBot="1">
      <c r="A418" s="5" t="s">
        <v>129</v>
      </c>
      <c r="B418" s="21">
        <v>953</v>
      </c>
      <c r="C418" s="6" t="s">
        <v>20</v>
      </c>
      <c r="D418" s="6" t="s">
        <v>265</v>
      </c>
      <c r="E418" s="6" t="s">
        <v>128</v>
      </c>
      <c r="F418" s="6"/>
      <c r="G418" s="154">
        <f>G419</f>
        <v>56664.32371</v>
      </c>
      <c r="H418" s="5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2">
        <v>0</v>
      </c>
      <c r="Y418" s="160">
        <v>0</v>
      </c>
      <c r="Z418" s="145">
        <f>Z419</f>
        <v>53731.28463</v>
      </c>
      <c r="AA418" s="162">
        <f t="shared" si="93"/>
        <v>94.8238346670987</v>
      </c>
      <c r="AB418" s="182"/>
      <c r="AC418" s="182"/>
    </row>
    <row r="419" spans="1:29" ht="48" outlineLevel="6" thickBot="1">
      <c r="A419" s="95" t="s">
        <v>306</v>
      </c>
      <c r="B419" s="88">
        <v>953</v>
      </c>
      <c r="C419" s="89" t="s">
        <v>20</v>
      </c>
      <c r="D419" s="89" t="s">
        <v>265</v>
      </c>
      <c r="E419" s="89" t="s">
        <v>92</v>
      </c>
      <c r="F419" s="89"/>
      <c r="G419" s="155">
        <v>56664.32371</v>
      </c>
      <c r="H419" s="31" t="e">
        <f>H426+#REF!+#REF!+H438+H455+#REF!</f>
        <v>#REF!</v>
      </c>
      <c r="I419" s="31" t="e">
        <f>I426+#REF!+#REF!+I438+I455+#REF!</f>
        <v>#REF!</v>
      </c>
      <c r="J419" s="31" t="e">
        <f>J426+#REF!+#REF!+J438+J455+#REF!</f>
        <v>#REF!</v>
      </c>
      <c r="K419" s="31" t="e">
        <f>K426+#REF!+#REF!+K438+K455+#REF!</f>
        <v>#REF!</v>
      </c>
      <c r="L419" s="31" t="e">
        <f>L426+#REF!+#REF!+L438+L455+#REF!</f>
        <v>#REF!</v>
      </c>
      <c r="M419" s="31" t="e">
        <f>M426+#REF!+#REF!+M438+M455+#REF!</f>
        <v>#REF!</v>
      </c>
      <c r="N419" s="31" t="e">
        <f>N426+#REF!+#REF!+N438+N455+#REF!</f>
        <v>#REF!</v>
      </c>
      <c r="O419" s="31" t="e">
        <f>O426+#REF!+#REF!+O438+O455+#REF!</f>
        <v>#REF!</v>
      </c>
      <c r="P419" s="31" t="e">
        <f>P426+#REF!+#REF!+P438+P455+#REF!</f>
        <v>#REF!</v>
      </c>
      <c r="Q419" s="31" t="e">
        <f>Q426+#REF!+#REF!+Q438+Q455+#REF!</f>
        <v>#REF!</v>
      </c>
      <c r="R419" s="31" t="e">
        <f>R426+#REF!+#REF!+R438+R455+#REF!</f>
        <v>#REF!</v>
      </c>
      <c r="S419" s="31" t="e">
        <f>S426+#REF!+#REF!+S438+S455+#REF!</f>
        <v>#REF!</v>
      </c>
      <c r="T419" s="31" t="e">
        <f>T426+#REF!+#REF!+T438+T455+#REF!</f>
        <v>#REF!</v>
      </c>
      <c r="U419" s="31" t="e">
        <f>U426+#REF!+#REF!+U438+U455+#REF!</f>
        <v>#REF!</v>
      </c>
      <c r="V419" s="31" t="e">
        <f>V426+#REF!+#REF!+V438+V455+#REF!</f>
        <v>#REF!</v>
      </c>
      <c r="W419" s="31" t="e">
        <f>W426+#REF!+#REF!+W438+W455+#REF!</f>
        <v>#REF!</v>
      </c>
      <c r="X419" s="66" t="e">
        <f>X426+#REF!+#REF!+X438+X455+#REF!</f>
        <v>#REF!</v>
      </c>
      <c r="Y419" s="160" t="e">
        <f>X419/G419*100</f>
        <v>#REF!</v>
      </c>
      <c r="Z419" s="165">
        <v>53731.28463</v>
      </c>
      <c r="AA419" s="162">
        <f t="shared" si="93"/>
        <v>94.8238346670987</v>
      </c>
      <c r="AB419" s="182"/>
      <c r="AC419" s="182"/>
    </row>
    <row r="420" spans="1:29" ht="32.25" outlineLevel="6" thickBot="1">
      <c r="A420" s="121" t="s">
        <v>300</v>
      </c>
      <c r="B420" s="86">
        <v>953</v>
      </c>
      <c r="C420" s="87" t="s">
        <v>20</v>
      </c>
      <c r="D420" s="87" t="s">
        <v>301</v>
      </c>
      <c r="E420" s="87" t="s">
        <v>5</v>
      </c>
      <c r="F420" s="87"/>
      <c r="G420" s="153">
        <f>G421</f>
        <v>3556.9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6"/>
      <c r="Y420" s="160"/>
      <c r="Z420" s="141">
        <f>Z421</f>
        <v>3556.89951</v>
      </c>
      <c r="AA420" s="162">
        <f t="shared" si="93"/>
        <v>99.99998622395907</v>
      </c>
      <c r="AB420" s="182"/>
      <c r="AC420" s="182"/>
    </row>
    <row r="421" spans="1:29" ht="16.5" outlineLevel="6" thickBot="1">
      <c r="A421" s="5" t="s">
        <v>129</v>
      </c>
      <c r="B421" s="21">
        <v>953</v>
      </c>
      <c r="C421" s="6" t="s">
        <v>20</v>
      </c>
      <c r="D421" s="6" t="s">
        <v>301</v>
      </c>
      <c r="E421" s="6" t="s">
        <v>128</v>
      </c>
      <c r="F421" s="6"/>
      <c r="G421" s="154">
        <f>G422</f>
        <v>3556.9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6"/>
      <c r="Y421" s="160"/>
      <c r="Z421" s="145">
        <f>Z422</f>
        <v>3556.89951</v>
      </c>
      <c r="AA421" s="162">
        <f t="shared" si="93"/>
        <v>99.99998622395907</v>
      </c>
      <c r="AB421" s="182"/>
      <c r="AC421" s="182"/>
    </row>
    <row r="422" spans="1:29" ht="16.5" outlineLevel="6" thickBot="1">
      <c r="A422" s="92" t="s">
        <v>90</v>
      </c>
      <c r="B422" s="88">
        <v>953</v>
      </c>
      <c r="C422" s="89" t="s">
        <v>20</v>
      </c>
      <c r="D422" s="89" t="s">
        <v>301</v>
      </c>
      <c r="E422" s="89" t="s">
        <v>91</v>
      </c>
      <c r="F422" s="89"/>
      <c r="G422" s="155">
        <v>3556.9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6"/>
      <c r="Y422" s="160"/>
      <c r="Z422" s="165">
        <v>3556.89951</v>
      </c>
      <c r="AA422" s="162">
        <f t="shared" si="93"/>
        <v>99.99998622395907</v>
      </c>
      <c r="AB422" s="182"/>
      <c r="AC422" s="182"/>
    </row>
    <row r="423" spans="1:29" ht="16.5" outlineLevel="6" thickBot="1">
      <c r="A423" s="121" t="s">
        <v>382</v>
      </c>
      <c r="B423" s="86">
        <v>953</v>
      </c>
      <c r="C423" s="87" t="s">
        <v>20</v>
      </c>
      <c r="D423" s="87" t="s">
        <v>383</v>
      </c>
      <c r="E423" s="87" t="s">
        <v>5</v>
      </c>
      <c r="F423" s="87"/>
      <c r="G423" s="153">
        <f>G424</f>
        <v>971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6"/>
      <c r="Y423" s="160"/>
      <c r="Z423" s="141">
        <f>Z424</f>
        <v>971</v>
      </c>
      <c r="AA423" s="162">
        <f t="shared" si="93"/>
        <v>100</v>
      </c>
      <c r="AB423" s="182"/>
      <c r="AC423" s="182"/>
    </row>
    <row r="424" spans="1:29" ht="16.5" outlineLevel="6" thickBot="1">
      <c r="A424" s="5" t="s">
        <v>129</v>
      </c>
      <c r="B424" s="21">
        <v>953</v>
      </c>
      <c r="C424" s="6" t="s">
        <v>20</v>
      </c>
      <c r="D424" s="6" t="s">
        <v>383</v>
      </c>
      <c r="E424" s="6" t="s">
        <v>128</v>
      </c>
      <c r="F424" s="6"/>
      <c r="G424" s="154">
        <f>G425</f>
        <v>971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6"/>
      <c r="Y424" s="160"/>
      <c r="Z424" s="145">
        <f>Z425</f>
        <v>971</v>
      </c>
      <c r="AA424" s="162">
        <f t="shared" si="93"/>
        <v>100</v>
      </c>
      <c r="AB424" s="182"/>
      <c r="AC424" s="182"/>
    </row>
    <row r="425" spans="1:29" ht="16.5" outlineLevel="6" thickBot="1">
      <c r="A425" s="92" t="s">
        <v>90</v>
      </c>
      <c r="B425" s="88">
        <v>953</v>
      </c>
      <c r="C425" s="89" t="s">
        <v>20</v>
      </c>
      <c r="D425" s="89" t="s">
        <v>383</v>
      </c>
      <c r="E425" s="89" t="s">
        <v>91</v>
      </c>
      <c r="F425" s="89"/>
      <c r="G425" s="155">
        <v>971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66"/>
      <c r="Y425" s="160"/>
      <c r="Z425" s="165">
        <v>971</v>
      </c>
      <c r="AA425" s="162">
        <f t="shared" si="93"/>
        <v>100</v>
      </c>
      <c r="AB425" s="182"/>
      <c r="AC425" s="182"/>
    </row>
    <row r="426" spans="1:29" ht="34.5" customHeight="1" outlineLevel="6" thickBot="1">
      <c r="A426" s="133" t="s">
        <v>266</v>
      </c>
      <c r="B426" s="102">
        <v>953</v>
      </c>
      <c r="C426" s="87" t="s">
        <v>20</v>
      </c>
      <c r="D426" s="87" t="s">
        <v>267</v>
      </c>
      <c r="E426" s="87" t="s">
        <v>5</v>
      </c>
      <c r="F426" s="87"/>
      <c r="G426" s="153">
        <f>G427+G429</f>
        <v>4834</v>
      </c>
      <c r="H426" s="32">
        <f aca="true" t="shared" si="98" ref="H426:X426">H434</f>
        <v>0</v>
      </c>
      <c r="I426" s="32">
        <f t="shared" si="98"/>
        <v>0</v>
      </c>
      <c r="J426" s="32">
        <f t="shared" si="98"/>
        <v>0</v>
      </c>
      <c r="K426" s="32">
        <f t="shared" si="98"/>
        <v>0</v>
      </c>
      <c r="L426" s="32">
        <f t="shared" si="98"/>
        <v>0</v>
      </c>
      <c r="M426" s="32">
        <f t="shared" si="98"/>
        <v>0</v>
      </c>
      <c r="N426" s="32">
        <f t="shared" si="98"/>
        <v>0</v>
      </c>
      <c r="O426" s="32">
        <f t="shared" si="98"/>
        <v>0</v>
      </c>
      <c r="P426" s="32">
        <f t="shared" si="98"/>
        <v>0</v>
      </c>
      <c r="Q426" s="32">
        <f t="shared" si="98"/>
        <v>0</v>
      </c>
      <c r="R426" s="32">
        <f t="shared" si="98"/>
        <v>0</v>
      </c>
      <c r="S426" s="32">
        <f t="shared" si="98"/>
        <v>0</v>
      </c>
      <c r="T426" s="32">
        <f t="shared" si="98"/>
        <v>0</v>
      </c>
      <c r="U426" s="32">
        <f t="shared" si="98"/>
        <v>0</v>
      </c>
      <c r="V426" s="32">
        <f t="shared" si="98"/>
        <v>0</v>
      </c>
      <c r="W426" s="32">
        <f t="shared" si="98"/>
        <v>0</v>
      </c>
      <c r="X426" s="67">
        <f t="shared" si="98"/>
        <v>2744.868</v>
      </c>
      <c r="Y426" s="160">
        <f>X426/G426*100</f>
        <v>56.78254033926354</v>
      </c>
      <c r="Z426" s="141">
        <f>Z427+Z429</f>
        <v>4834</v>
      </c>
      <c r="AA426" s="162">
        <f t="shared" si="93"/>
        <v>100</v>
      </c>
      <c r="AB426" s="182"/>
      <c r="AC426" s="182"/>
    </row>
    <row r="427" spans="1:29" ht="30" customHeight="1" outlineLevel="6" thickBot="1">
      <c r="A427" s="5" t="s">
        <v>107</v>
      </c>
      <c r="B427" s="21">
        <v>953</v>
      </c>
      <c r="C427" s="6" t="s">
        <v>20</v>
      </c>
      <c r="D427" s="6" t="s">
        <v>267</v>
      </c>
      <c r="E427" s="6" t="s">
        <v>101</v>
      </c>
      <c r="F427" s="6"/>
      <c r="G427" s="154">
        <f>G428</f>
        <v>0</v>
      </c>
      <c r="H427" s="79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1"/>
      <c r="Y427" s="160"/>
      <c r="Z427" s="145">
        <f>Z428</f>
        <v>0</v>
      </c>
      <c r="AA427" s="162">
        <v>0</v>
      </c>
      <c r="AB427" s="182"/>
      <c r="AC427" s="182"/>
    </row>
    <row r="428" spans="1:29" ht="30" customHeight="1" outlineLevel="6" thickBot="1">
      <c r="A428" s="84" t="s">
        <v>109</v>
      </c>
      <c r="B428" s="88">
        <v>953</v>
      </c>
      <c r="C428" s="89" t="s">
        <v>20</v>
      </c>
      <c r="D428" s="89" t="s">
        <v>267</v>
      </c>
      <c r="E428" s="89" t="s">
        <v>103</v>
      </c>
      <c r="F428" s="89"/>
      <c r="G428" s="155">
        <v>0</v>
      </c>
      <c r="H428" s="79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1"/>
      <c r="Y428" s="160"/>
      <c r="Z428" s="165">
        <v>0</v>
      </c>
      <c r="AA428" s="162">
        <v>0</v>
      </c>
      <c r="AB428" s="182"/>
      <c r="AC428" s="182"/>
    </row>
    <row r="429" spans="1:29" ht="21" customHeight="1" outlineLevel="6" thickBot="1">
      <c r="A429" s="5" t="s">
        <v>129</v>
      </c>
      <c r="B429" s="21">
        <v>953</v>
      </c>
      <c r="C429" s="6" t="s">
        <v>20</v>
      </c>
      <c r="D429" s="6" t="s">
        <v>267</v>
      </c>
      <c r="E429" s="6" t="s">
        <v>128</v>
      </c>
      <c r="F429" s="6"/>
      <c r="G429" s="154">
        <f>G430</f>
        <v>4834</v>
      </c>
      <c r="H429" s="79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1"/>
      <c r="Y429" s="160"/>
      <c r="Z429" s="145">
        <f>Z430</f>
        <v>4834</v>
      </c>
      <c r="AA429" s="162">
        <f t="shared" si="93"/>
        <v>100</v>
      </c>
      <c r="AB429" s="182"/>
      <c r="AC429" s="182"/>
    </row>
    <row r="430" spans="1:29" ht="48.75" customHeight="1" outlineLevel="6" thickBot="1">
      <c r="A430" s="95" t="s">
        <v>306</v>
      </c>
      <c r="B430" s="88">
        <v>953</v>
      </c>
      <c r="C430" s="89" t="s">
        <v>20</v>
      </c>
      <c r="D430" s="89" t="s">
        <v>267</v>
      </c>
      <c r="E430" s="89" t="s">
        <v>92</v>
      </c>
      <c r="F430" s="89"/>
      <c r="G430" s="155">
        <v>4834</v>
      </c>
      <c r="H430" s="79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1"/>
      <c r="Y430" s="160"/>
      <c r="Z430" s="165">
        <v>4834</v>
      </c>
      <c r="AA430" s="162">
        <f t="shared" si="93"/>
        <v>100</v>
      </c>
      <c r="AB430" s="182"/>
      <c r="AC430" s="182"/>
    </row>
    <row r="431" spans="1:29" ht="23.25" customHeight="1" outlineLevel="6" thickBot="1">
      <c r="A431" s="134" t="s">
        <v>268</v>
      </c>
      <c r="B431" s="136">
        <v>953</v>
      </c>
      <c r="C431" s="103" t="s">
        <v>20</v>
      </c>
      <c r="D431" s="103" t="s">
        <v>269</v>
      </c>
      <c r="E431" s="103" t="s">
        <v>5</v>
      </c>
      <c r="F431" s="103"/>
      <c r="G431" s="157">
        <f>G432+G434+G437</f>
        <v>217842</v>
      </c>
      <c r="H431" s="79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1"/>
      <c r="Y431" s="160"/>
      <c r="Z431" s="147">
        <f>Z432+Z434+Z437</f>
        <v>226521</v>
      </c>
      <c r="AA431" s="162">
        <f t="shared" si="93"/>
        <v>103.98408020491917</v>
      </c>
      <c r="AB431" s="182"/>
      <c r="AC431" s="182"/>
    </row>
    <row r="432" spans="1:29" ht="18.75" customHeight="1" outlineLevel="6" thickBot="1">
      <c r="A432" s="5" t="s">
        <v>120</v>
      </c>
      <c r="B432" s="21">
        <v>953</v>
      </c>
      <c r="C432" s="6" t="s">
        <v>20</v>
      </c>
      <c r="D432" s="6" t="s">
        <v>269</v>
      </c>
      <c r="E432" s="6" t="s">
        <v>119</v>
      </c>
      <c r="F432" s="6"/>
      <c r="G432" s="154">
        <f>G433</f>
        <v>0</v>
      </c>
      <c r="H432" s="79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1"/>
      <c r="Y432" s="160"/>
      <c r="Z432" s="145">
        <f>Z433</f>
        <v>0</v>
      </c>
      <c r="AA432" s="162">
        <v>0</v>
      </c>
      <c r="AB432" s="182"/>
      <c r="AC432" s="182"/>
    </row>
    <row r="433" spans="1:29" ht="19.5" customHeight="1" outlineLevel="6" thickBot="1">
      <c r="A433" s="84" t="s">
        <v>99</v>
      </c>
      <c r="B433" s="88">
        <v>953</v>
      </c>
      <c r="C433" s="89" t="s">
        <v>20</v>
      </c>
      <c r="D433" s="89" t="s">
        <v>269</v>
      </c>
      <c r="E433" s="89" t="s">
        <v>121</v>
      </c>
      <c r="F433" s="89"/>
      <c r="G433" s="155">
        <v>0</v>
      </c>
      <c r="H433" s="79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1"/>
      <c r="Y433" s="160"/>
      <c r="Z433" s="165">
        <v>0</v>
      </c>
      <c r="AA433" s="162">
        <v>0</v>
      </c>
      <c r="AB433" s="182"/>
      <c r="AC433" s="182"/>
    </row>
    <row r="434" spans="1:29" ht="20.25" customHeight="1" outlineLevel="6" thickBot="1">
      <c r="A434" s="5" t="s">
        <v>107</v>
      </c>
      <c r="B434" s="21">
        <v>953</v>
      </c>
      <c r="C434" s="6" t="s">
        <v>20</v>
      </c>
      <c r="D434" s="6" t="s">
        <v>269</v>
      </c>
      <c r="E434" s="6" t="s">
        <v>101</v>
      </c>
      <c r="F434" s="6"/>
      <c r="G434" s="154">
        <f>G436+G435</f>
        <v>0</v>
      </c>
      <c r="H434" s="5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2">
        <v>2744.868</v>
      </c>
      <c r="Y434" s="160" t="e">
        <f>X434/G434*100</f>
        <v>#DIV/0!</v>
      </c>
      <c r="Z434" s="145">
        <f>Z436+Z435</f>
        <v>0</v>
      </c>
      <c r="AA434" s="162">
        <v>0</v>
      </c>
      <c r="AB434" s="182"/>
      <c r="AC434" s="182"/>
    </row>
    <row r="435" spans="1:29" ht="32.25" outlineLevel="6" thickBot="1">
      <c r="A435" s="84" t="s">
        <v>108</v>
      </c>
      <c r="B435" s="88">
        <v>953</v>
      </c>
      <c r="C435" s="89" t="s">
        <v>20</v>
      </c>
      <c r="D435" s="89" t="s">
        <v>269</v>
      </c>
      <c r="E435" s="89" t="s">
        <v>102</v>
      </c>
      <c r="F435" s="89"/>
      <c r="G435" s="155">
        <v>0</v>
      </c>
      <c r="H435" s="5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2"/>
      <c r="Y435" s="160"/>
      <c r="Z435" s="165">
        <v>0</v>
      </c>
      <c r="AA435" s="162">
        <v>0</v>
      </c>
      <c r="AB435" s="182"/>
      <c r="AC435" s="182"/>
    </row>
    <row r="436" spans="1:29" ht="32.25" outlineLevel="6" thickBot="1">
      <c r="A436" s="84" t="s">
        <v>109</v>
      </c>
      <c r="B436" s="88">
        <v>953</v>
      </c>
      <c r="C436" s="89" t="s">
        <v>20</v>
      </c>
      <c r="D436" s="89" t="s">
        <v>269</v>
      </c>
      <c r="E436" s="89" t="s">
        <v>103</v>
      </c>
      <c r="F436" s="89"/>
      <c r="G436" s="155">
        <v>0</v>
      </c>
      <c r="H436" s="5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2"/>
      <c r="Y436" s="160"/>
      <c r="Z436" s="165">
        <v>0</v>
      </c>
      <c r="AA436" s="162">
        <v>0</v>
      </c>
      <c r="AB436" s="182"/>
      <c r="AC436" s="182"/>
    </row>
    <row r="437" spans="1:29" ht="16.5" outlineLevel="6" thickBot="1">
      <c r="A437" s="5" t="s">
        <v>129</v>
      </c>
      <c r="B437" s="21">
        <v>953</v>
      </c>
      <c r="C437" s="6" t="s">
        <v>20</v>
      </c>
      <c r="D437" s="6" t="s">
        <v>269</v>
      </c>
      <c r="E437" s="6" t="s">
        <v>128</v>
      </c>
      <c r="F437" s="6"/>
      <c r="G437" s="154">
        <f>G438</f>
        <v>217842</v>
      </c>
      <c r="H437" s="5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2"/>
      <c r="Y437" s="160"/>
      <c r="Z437" s="145">
        <f>Z438</f>
        <v>226521</v>
      </c>
      <c r="AA437" s="162">
        <f t="shared" si="93"/>
        <v>103.98408020491917</v>
      </c>
      <c r="AB437" s="182"/>
      <c r="AC437" s="182"/>
    </row>
    <row r="438" spans="1:29" ht="48" outlineLevel="6" thickBot="1">
      <c r="A438" s="95" t="s">
        <v>306</v>
      </c>
      <c r="B438" s="88">
        <v>953</v>
      </c>
      <c r="C438" s="89" t="s">
        <v>20</v>
      </c>
      <c r="D438" s="89" t="s">
        <v>269</v>
      </c>
      <c r="E438" s="89" t="s">
        <v>92</v>
      </c>
      <c r="F438" s="89"/>
      <c r="G438" s="155">
        <v>217842</v>
      </c>
      <c r="H438" s="32">
        <f aca="true" t="shared" si="99" ref="H438:X438">H444</f>
        <v>0</v>
      </c>
      <c r="I438" s="32">
        <f t="shared" si="99"/>
        <v>0</v>
      </c>
      <c r="J438" s="32">
        <f t="shared" si="99"/>
        <v>0</v>
      </c>
      <c r="K438" s="32">
        <f t="shared" si="99"/>
        <v>0</v>
      </c>
      <c r="L438" s="32">
        <f t="shared" si="99"/>
        <v>0</v>
      </c>
      <c r="M438" s="32">
        <f t="shared" si="99"/>
        <v>0</v>
      </c>
      <c r="N438" s="32">
        <f t="shared" si="99"/>
        <v>0</v>
      </c>
      <c r="O438" s="32">
        <f t="shared" si="99"/>
        <v>0</v>
      </c>
      <c r="P438" s="32">
        <f t="shared" si="99"/>
        <v>0</v>
      </c>
      <c r="Q438" s="32">
        <f t="shared" si="99"/>
        <v>0</v>
      </c>
      <c r="R438" s="32">
        <f t="shared" si="99"/>
        <v>0</v>
      </c>
      <c r="S438" s="32">
        <f t="shared" si="99"/>
        <v>0</v>
      </c>
      <c r="T438" s="32">
        <f t="shared" si="99"/>
        <v>0</v>
      </c>
      <c r="U438" s="32">
        <f t="shared" si="99"/>
        <v>0</v>
      </c>
      <c r="V438" s="32">
        <f t="shared" si="99"/>
        <v>0</v>
      </c>
      <c r="W438" s="32">
        <f t="shared" si="99"/>
        <v>0</v>
      </c>
      <c r="X438" s="64">
        <f t="shared" si="99"/>
        <v>3215.05065</v>
      </c>
      <c r="Y438" s="160">
        <f>X438/G438*100</f>
        <v>1.4758635387115433</v>
      </c>
      <c r="Z438" s="165">
        <v>226521</v>
      </c>
      <c r="AA438" s="162">
        <f t="shared" si="93"/>
        <v>103.98408020491917</v>
      </c>
      <c r="AB438" s="182"/>
      <c r="AC438" s="182"/>
    </row>
    <row r="439" spans="1:29" ht="63.75" outlineLevel="6" thickBot="1">
      <c r="A439" s="110" t="s">
        <v>313</v>
      </c>
      <c r="B439" s="86">
        <v>953</v>
      </c>
      <c r="C439" s="87" t="s">
        <v>20</v>
      </c>
      <c r="D439" s="87" t="s">
        <v>314</v>
      </c>
      <c r="E439" s="87" t="s">
        <v>5</v>
      </c>
      <c r="F439" s="87"/>
      <c r="G439" s="153">
        <f>G440+G442</f>
        <v>392.314</v>
      </c>
      <c r="H439" s="79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148"/>
      <c r="Y439" s="160"/>
      <c r="Z439" s="141">
        <f>Z440+Z442</f>
        <v>450.237</v>
      </c>
      <c r="AA439" s="162">
        <f t="shared" si="93"/>
        <v>114.76444888533163</v>
      </c>
      <c r="AB439" s="182"/>
      <c r="AC439" s="182"/>
    </row>
    <row r="440" spans="1:29" ht="32.25" outlineLevel="6" thickBot="1">
      <c r="A440" s="5" t="s">
        <v>107</v>
      </c>
      <c r="B440" s="21">
        <v>953</v>
      </c>
      <c r="C440" s="6" t="s">
        <v>20</v>
      </c>
      <c r="D440" s="6" t="s">
        <v>314</v>
      </c>
      <c r="E440" s="6" t="s">
        <v>101</v>
      </c>
      <c r="F440" s="6"/>
      <c r="G440" s="154">
        <f>G441</f>
        <v>0</v>
      </c>
      <c r="H440" s="79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148"/>
      <c r="Y440" s="160"/>
      <c r="Z440" s="145">
        <f>Z441</f>
        <v>0</v>
      </c>
      <c r="AA440" s="162">
        <v>0</v>
      </c>
      <c r="AB440" s="182"/>
      <c r="AC440" s="182"/>
    </row>
    <row r="441" spans="1:29" ht="32.25" outlineLevel="6" thickBot="1">
      <c r="A441" s="84" t="s">
        <v>109</v>
      </c>
      <c r="B441" s="88">
        <v>953</v>
      </c>
      <c r="C441" s="89" t="s">
        <v>20</v>
      </c>
      <c r="D441" s="89" t="s">
        <v>314</v>
      </c>
      <c r="E441" s="89" t="s">
        <v>103</v>
      </c>
      <c r="F441" s="89"/>
      <c r="G441" s="155">
        <v>0</v>
      </c>
      <c r="H441" s="79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148"/>
      <c r="Y441" s="160"/>
      <c r="Z441" s="165">
        <v>0</v>
      </c>
      <c r="AA441" s="162">
        <v>0</v>
      </c>
      <c r="AB441" s="182"/>
      <c r="AC441" s="182"/>
    </row>
    <row r="442" spans="1:29" ht="16.5" outlineLevel="6" thickBot="1">
      <c r="A442" s="5" t="s">
        <v>129</v>
      </c>
      <c r="B442" s="21">
        <v>953</v>
      </c>
      <c r="C442" s="6" t="s">
        <v>20</v>
      </c>
      <c r="D442" s="6" t="s">
        <v>314</v>
      </c>
      <c r="E442" s="6" t="s">
        <v>128</v>
      </c>
      <c r="F442" s="6"/>
      <c r="G442" s="154">
        <f>G443</f>
        <v>392.314</v>
      </c>
      <c r="H442" s="79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148"/>
      <c r="Y442" s="160"/>
      <c r="Z442" s="145">
        <f>Z443</f>
        <v>450.237</v>
      </c>
      <c r="AA442" s="162">
        <f t="shared" si="93"/>
        <v>114.76444888533163</v>
      </c>
      <c r="AB442" s="182"/>
      <c r="AC442" s="182"/>
    </row>
    <row r="443" spans="1:29" ht="48" outlineLevel="6" thickBot="1">
      <c r="A443" s="95" t="s">
        <v>306</v>
      </c>
      <c r="B443" s="88">
        <v>953</v>
      </c>
      <c r="C443" s="89" t="s">
        <v>20</v>
      </c>
      <c r="D443" s="89" t="s">
        <v>314</v>
      </c>
      <c r="E443" s="89" t="s">
        <v>92</v>
      </c>
      <c r="F443" s="89"/>
      <c r="G443" s="155">
        <v>392.314</v>
      </c>
      <c r="H443" s="79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148"/>
      <c r="Y443" s="160"/>
      <c r="Z443" s="165">
        <v>450.237</v>
      </c>
      <c r="AA443" s="162">
        <f t="shared" si="93"/>
        <v>114.76444888533163</v>
      </c>
      <c r="AB443" s="182"/>
      <c r="AC443" s="182"/>
    </row>
    <row r="444" spans="1:29" ht="32.25" outlineLevel="6" thickBot="1">
      <c r="A444" s="13" t="s">
        <v>270</v>
      </c>
      <c r="B444" s="20">
        <v>953</v>
      </c>
      <c r="C444" s="9" t="s">
        <v>20</v>
      </c>
      <c r="D444" s="9" t="s">
        <v>271</v>
      </c>
      <c r="E444" s="9" t="s">
        <v>5</v>
      </c>
      <c r="F444" s="9"/>
      <c r="G444" s="151">
        <f>G445</f>
        <v>21412.803</v>
      </c>
      <c r="H444" s="26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44"/>
      <c r="X444" s="62">
        <v>3215.05065</v>
      </c>
      <c r="Y444" s="160">
        <f>X444/G444*100</f>
        <v>15.01461835706423</v>
      </c>
      <c r="Z444" s="139">
        <f>Z445</f>
        <v>21261.70834</v>
      </c>
      <c r="AA444" s="162">
        <f t="shared" si="93"/>
        <v>99.29437234349936</v>
      </c>
      <c r="AB444" s="182"/>
      <c r="AC444" s="182"/>
    </row>
    <row r="445" spans="1:29" ht="32.25" outlineLevel="6" thickBot="1">
      <c r="A445" s="90" t="s">
        <v>272</v>
      </c>
      <c r="B445" s="86">
        <v>953</v>
      </c>
      <c r="C445" s="87" t="s">
        <v>20</v>
      </c>
      <c r="D445" s="87" t="s">
        <v>273</v>
      </c>
      <c r="E445" s="87" t="s">
        <v>5</v>
      </c>
      <c r="F445" s="87"/>
      <c r="G445" s="153">
        <f>G446</f>
        <v>21412.803</v>
      </c>
      <c r="H445" s="5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2"/>
      <c r="Y445" s="160"/>
      <c r="Z445" s="141">
        <f>Z446</f>
        <v>21261.70834</v>
      </c>
      <c r="AA445" s="162">
        <f t="shared" si="93"/>
        <v>99.29437234349936</v>
      </c>
      <c r="AB445" s="182"/>
      <c r="AC445" s="182"/>
    </row>
    <row r="446" spans="1:29" ht="16.5" outlineLevel="6" thickBot="1">
      <c r="A446" s="5" t="s">
        <v>129</v>
      </c>
      <c r="B446" s="21">
        <v>953</v>
      </c>
      <c r="C446" s="6" t="s">
        <v>20</v>
      </c>
      <c r="D446" s="6" t="s">
        <v>273</v>
      </c>
      <c r="E446" s="6" t="s">
        <v>128</v>
      </c>
      <c r="F446" s="6"/>
      <c r="G446" s="154">
        <f>G447</f>
        <v>21412.803</v>
      </c>
      <c r="H446" s="5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2"/>
      <c r="Y446" s="160"/>
      <c r="Z446" s="145">
        <f>Z447</f>
        <v>21261.70834</v>
      </c>
      <c r="AA446" s="162">
        <f t="shared" si="93"/>
        <v>99.29437234349936</v>
      </c>
      <c r="AB446" s="182"/>
      <c r="AC446" s="182"/>
    </row>
    <row r="447" spans="1:29" ht="48" outlineLevel="6" thickBot="1">
      <c r="A447" s="95" t="s">
        <v>306</v>
      </c>
      <c r="B447" s="88">
        <v>953</v>
      </c>
      <c r="C447" s="89" t="s">
        <v>20</v>
      </c>
      <c r="D447" s="89" t="s">
        <v>273</v>
      </c>
      <c r="E447" s="89" t="s">
        <v>92</v>
      </c>
      <c r="F447" s="89"/>
      <c r="G447" s="155">
        <v>21412.803</v>
      </c>
      <c r="H447" s="5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2"/>
      <c r="Y447" s="160"/>
      <c r="Z447" s="165">
        <v>21261.70834</v>
      </c>
      <c r="AA447" s="162">
        <f t="shared" si="93"/>
        <v>99.29437234349936</v>
      </c>
      <c r="AB447" s="182"/>
      <c r="AC447" s="182"/>
    </row>
    <row r="448" spans="1:29" ht="32.25" outlineLevel="6" thickBot="1">
      <c r="A448" s="131" t="s">
        <v>358</v>
      </c>
      <c r="B448" s="20">
        <v>953</v>
      </c>
      <c r="C448" s="9" t="s">
        <v>20</v>
      </c>
      <c r="D448" s="9" t="s">
        <v>259</v>
      </c>
      <c r="E448" s="9" t="s">
        <v>5</v>
      </c>
      <c r="F448" s="9"/>
      <c r="G448" s="10">
        <f>G452+G449</f>
        <v>705.1574</v>
      </c>
      <c r="H448" s="5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2"/>
      <c r="Y448" s="160"/>
      <c r="Z448" s="139">
        <f>Z452+Z449</f>
        <v>705.15802</v>
      </c>
      <c r="AA448" s="162">
        <f t="shared" si="93"/>
        <v>100.00008792363235</v>
      </c>
      <c r="AB448" s="182"/>
      <c r="AC448" s="182"/>
    </row>
    <row r="449" spans="1:29" ht="32.25" outlineLevel="6" thickBot="1">
      <c r="A449" s="121" t="s">
        <v>376</v>
      </c>
      <c r="B449" s="86">
        <v>953</v>
      </c>
      <c r="C449" s="87" t="s">
        <v>20</v>
      </c>
      <c r="D449" s="87" t="s">
        <v>377</v>
      </c>
      <c r="E449" s="87" t="s">
        <v>5</v>
      </c>
      <c r="F449" s="87"/>
      <c r="G449" s="153">
        <f>G450</f>
        <v>628.5374</v>
      </c>
      <c r="H449" s="5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2"/>
      <c r="Y449" s="160"/>
      <c r="Z449" s="141">
        <f>Z450</f>
        <v>628.53702</v>
      </c>
      <c r="AA449" s="162">
        <f t="shared" si="93"/>
        <v>99.99993954218156</v>
      </c>
      <c r="AB449" s="182"/>
      <c r="AC449" s="182"/>
    </row>
    <row r="450" spans="1:29" ht="16.5" outlineLevel="6" thickBot="1">
      <c r="A450" s="5" t="s">
        <v>129</v>
      </c>
      <c r="B450" s="21">
        <v>953</v>
      </c>
      <c r="C450" s="6" t="s">
        <v>20</v>
      </c>
      <c r="D450" s="6" t="s">
        <v>377</v>
      </c>
      <c r="E450" s="6" t="s">
        <v>128</v>
      </c>
      <c r="F450" s="6"/>
      <c r="G450" s="154">
        <f>G451</f>
        <v>628.5374</v>
      </c>
      <c r="H450" s="5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2"/>
      <c r="Y450" s="160"/>
      <c r="Z450" s="145">
        <f>Z451</f>
        <v>628.53702</v>
      </c>
      <c r="AA450" s="162">
        <f t="shared" si="93"/>
        <v>99.99993954218156</v>
      </c>
      <c r="AB450" s="182"/>
      <c r="AC450" s="182"/>
    </row>
    <row r="451" spans="1:29" ht="16.5" outlineLevel="6" thickBot="1">
      <c r="A451" s="92" t="s">
        <v>90</v>
      </c>
      <c r="B451" s="88">
        <v>953</v>
      </c>
      <c r="C451" s="89" t="s">
        <v>20</v>
      </c>
      <c r="D451" s="89" t="s">
        <v>377</v>
      </c>
      <c r="E451" s="89" t="s">
        <v>91</v>
      </c>
      <c r="F451" s="89"/>
      <c r="G451" s="155">
        <v>628.5374</v>
      </c>
      <c r="H451" s="5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2"/>
      <c r="Y451" s="160"/>
      <c r="Z451" s="165">
        <v>628.53702</v>
      </c>
      <c r="AA451" s="162">
        <f t="shared" si="93"/>
        <v>99.99993954218156</v>
      </c>
      <c r="AB451" s="182"/>
      <c r="AC451" s="182"/>
    </row>
    <row r="452" spans="1:29" ht="32.25" outlineLevel="6" thickBot="1">
      <c r="A452" s="121" t="s">
        <v>326</v>
      </c>
      <c r="B452" s="86">
        <v>953</v>
      </c>
      <c r="C452" s="87" t="s">
        <v>20</v>
      </c>
      <c r="D452" s="87" t="s">
        <v>327</v>
      </c>
      <c r="E452" s="87" t="s">
        <v>5</v>
      </c>
      <c r="F452" s="87"/>
      <c r="G452" s="16">
        <f>G453</f>
        <v>76.62</v>
      </c>
      <c r="H452" s="5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2"/>
      <c r="Y452" s="160"/>
      <c r="Z452" s="141">
        <f>Z453</f>
        <v>76.621</v>
      </c>
      <c r="AA452" s="162">
        <f t="shared" si="93"/>
        <v>100.00130514226049</v>
      </c>
      <c r="AB452" s="182"/>
      <c r="AC452" s="182"/>
    </row>
    <row r="453" spans="1:29" ht="16.5" outlineLevel="6" thickBot="1">
      <c r="A453" s="5" t="s">
        <v>129</v>
      </c>
      <c r="B453" s="21">
        <v>953</v>
      </c>
      <c r="C453" s="6" t="s">
        <v>20</v>
      </c>
      <c r="D453" s="6" t="s">
        <v>327</v>
      </c>
      <c r="E453" s="6" t="s">
        <v>128</v>
      </c>
      <c r="F453" s="6"/>
      <c r="G453" s="7">
        <f>G454</f>
        <v>76.62</v>
      </c>
      <c r="H453" s="5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2"/>
      <c r="Y453" s="160"/>
      <c r="Z453" s="145">
        <f>Z454</f>
        <v>76.621</v>
      </c>
      <c r="AA453" s="162">
        <f t="shared" si="93"/>
        <v>100.00130514226049</v>
      </c>
      <c r="AB453" s="182"/>
      <c r="AC453" s="182"/>
    </row>
    <row r="454" spans="1:29" ht="16.5" outlineLevel="6" thickBot="1">
      <c r="A454" s="92" t="s">
        <v>90</v>
      </c>
      <c r="B454" s="88">
        <v>953</v>
      </c>
      <c r="C454" s="89" t="s">
        <v>20</v>
      </c>
      <c r="D454" s="89" t="s">
        <v>327</v>
      </c>
      <c r="E454" s="89" t="s">
        <v>91</v>
      </c>
      <c r="F454" s="89"/>
      <c r="G454" s="94">
        <v>76.62</v>
      </c>
      <c r="H454" s="5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2"/>
      <c r="Y454" s="160"/>
      <c r="Z454" s="165">
        <v>76.621</v>
      </c>
      <c r="AA454" s="162">
        <f t="shared" si="93"/>
        <v>100.00130514226049</v>
      </c>
      <c r="AB454" s="182"/>
      <c r="AC454" s="182"/>
    </row>
    <row r="455" spans="1:29" ht="16.5" outlineLevel="6" thickBot="1">
      <c r="A455" s="120" t="s">
        <v>274</v>
      </c>
      <c r="B455" s="18">
        <v>953</v>
      </c>
      <c r="C455" s="39" t="s">
        <v>21</v>
      </c>
      <c r="D455" s="39" t="s">
        <v>6</v>
      </c>
      <c r="E455" s="39" t="s">
        <v>5</v>
      </c>
      <c r="F455" s="39"/>
      <c r="G455" s="156">
        <f>G456</f>
        <v>4138.35</v>
      </c>
      <c r="H455" s="32">
        <f aca="true" t="shared" si="100" ref="H455:X455">H456</f>
        <v>0</v>
      </c>
      <c r="I455" s="32">
        <f t="shared" si="100"/>
        <v>0</v>
      </c>
      <c r="J455" s="32">
        <f t="shared" si="100"/>
        <v>0</v>
      </c>
      <c r="K455" s="32">
        <f t="shared" si="100"/>
        <v>0</v>
      </c>
      <c r="L455" s="32">
        <f t="shared" si="100"/>
        <v>0</v>
      </c>
      <c r="M455" s="32">
        <f t="shared" si="100"/>
        <v>0</v>
      </c>
      <c r="N455" s="32">
        <f t="shared" si="100"/>
        <v>0</v>
      </c>
      <c r="O455" s="32">
        <f t="shared" si="100"/>
        <v>0</v>
      </c>
      <c r="P455" s="32">
        <f t="shared" si="100"/>
        <v>0</v>
      </c>
      <c r="Q455" s="32">
        <f t="shared" si="100"/>
        <v>0</v>
      </c>
      <c r="R455" s="32">
        <f t="shared" si="100"/>
        <v>0</v>
      </c>
      <c r="S455" s="32">
        <f t="shared" si="100"/>
        <v>0</v>
      </c>
      <c r="T455" s="32">
        <f t="shared" si="100"/>
        <v>0</v>
      </c>
      <c r="U455" s="32">
        <f t="shared" si="100"/>
        <v>0</v>
      </c>
      <c r="V455" s="32">
        <f t="shared" si="100"/>
        <v>0</v>
      </c>
      <c r="W455" s="32">
        <f t="shared" si="100"/>
        <v>0</v>
      </c>
      <c r="X455" s="64">
        <f t="shared" si="100"/>
        <v>82757.514</v>
      </c>
      <c r="Y455" s="160">
        <f>X455/G455*100</f>
        <v>1999.7707782087061</v>
      </c>
      <c r="Z455" s="158">
        <f>Z456</f>
        <v>3809.12116</v>
      </c>
      <c r="AA455" s="162">
        <f t="shared" si="93"/>
        <v>92.04444186692764</v>
      </c>
      <c r="AB455" s="182"/>
      <c r="AC455" s="182"/>
    </row>
    <row r="456" spans="1:29" ht="21.75" customHeight="1" outlineLevel="6" thickBot="1">
      <c r="A456" s="8" t="s">
        <v>359</v>
      </c>
      <c r="B456" s="19">
        <v>953</v>
      </c>
      <c r="C456" s="9" t="s">
        <v>21</v>
      </c>
      <c r="D456" s="9" t="s">
        <v>251</v>
      </c>
      <c r="E456" s="9" t="s">
        <v>5</v>
      </c>
      <c r="F456" s="9"/>
      <c r="G456" s="151">
        <f>G457+G469</f>
        <v>4138.35</v>
      </c>
      <c r="H456" s="26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44"/>
      <c r="X456" s="62">
        <v>82757.514</v>
      </c>
      <c r="Y456" s="160">
        <f>X456/G456*100</f>
        <v>1999.7707782087061</v>
      </c>
      <c r="Z456" s="139">
        <f>Z457+Z469</f>
        <v>3809.12116</v>
      </c>
      <c r="AA456" s="162">
        <f t="shared" si="93"/>
        <v>92.04444186692764</v>
      </c>
      <c r="AB456" s="182"/>
      <c r="AC456" s="182"/>
    </row>
    <row r="457" spans="1:29" ht="16.5" outlineLevel="6" thickBot="1">
      <c r="A457" s="98" t="s">
        <v>143</v>
      </c>
      <c r="B457" s="128">
        <v>953</v>
      </c>
      <c r="C457" s="87" t="s">
        <v>21</v>
      </c>
      <c r="D457" s="87" t="s">
        <v>263</v>
      </c>
      <c r="E457" s="87" t="s">
        <v>5</v>
      </c>
      <c r="F457" s="87"/>
      <c r="G457" s="153">
        <f>G458+G461+G464</f>
        <v>3545.35</v>
      </c>
      <c r="H457" s="5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2"/>
      <c r="Y457" s="160"/>
      <c r="Z457" s="141">
        <f>Z458+Z461+Z464</f>
        <v>3545.34871</v>
      </c>
      <c r="AA457" s="162">
        <f t="shared" si="93"/>
        <v>99.99996361431171</v>
      </c>
      <c r="AB457" s="182"/>
      <c r="AC457" s="182"/>
    </row>
    <row r="458" spans="1:29" ht="48" outlineLevel="6" thickBot="1">
      <c r="A458" s="98" t="s">
        <v>275</v>
      </c>
      <c r="B458" s="128">
        <v>953</v>
      </c>
      <c r="C458" s="87" t="s">
        <v>21</v>
      </c>
      <c r="D458" s="87" t="s">
        <v>276</v>
      </c>
      <c r="E458" s="87" t="s">
        <v>5</v>
      </c>
      <c r="F458" s="87"/>
      <c r="G458" s="153">
        <f>G459</f>
        <v>0</v>
      </c>
      <c r="H458" s="5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2"/>
      <c r="Y458" s="160"/>
      <c r="Z458" s="141">
        <f>Z459</f>
        <v>0</v>
      </c>
      <c r="AA458" s="162">
        <v>0</v>
      </c>
      <c r="AB458" s="182"/>
      <c r="AC458" s="182"/>
    </row>
    <row r="459" spans="1:29" ht="32.25" outlineLevel="6" thickBot="1">
      <c r="A459" s="5" t="s">
        <v>107</v>
      </c>
      <c r="B459" s="21">
        <v>953</v>
      </c>
      <c r="C459" s="6" t="s">
        <v>21</v>
      </c>
      <c r="D459" s="6" t="s">
        <v>276</v>
      </c>
      <c r="E459" s="6" t="s">
        <v>101</v>
      </c>
      <c r="F459" s="6"/>
      <c r="G459" s="154">
        <f>G460</f>
        <v>0</v>
      </c>
      <c r="H459" s="5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2"/>
      <c r="Y459" s="160"/>
      <c r="Z459" s="145">
        <f>Z460</f>
        <v>0</v>
      </c>
      <c r="AA459" s="162">
        <v>0</v>
      </c>
      <c r="AB459" s="182"/>
      <c r="AC459" s="182"/>
    </row>
    <row r="460" spans="1:29" ht="32.25" outlineLevel="6" thickBot="1">
      <c r="A460" s="84" t="s">
        <v>109</v>
      </c>
      <c r="B460" s="88">
        <v>953</v>
      </c>
      <c r="C460" s="89" t="s">
        <v>21</v>
      </c>
      <c r="D460" s="89" t="s">
        <v>276</v>
      </c>
      <c r="E460" s="89" t="s">
        <v>103</v>
      </c>
      <c r="F460" s="89"/>
      <c r="G460" s="155">
        <v>0</v>
      </c>
      <c r="H460" s="5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2"/>
      <c r="Y460" s="160"/>
      <c r="Z460" s="165">
        <v>0</v>
      </c>
      <c r="AA460" s="162">
        <v>0</v>
      </c>
      <c r="AB460" s="182"/>
      <c r="AC460" s="182"/>
    </row>
    <row r="461" spans="1:29" ht="48" outlineLevel="6" thickBot="1">
      <c r="A461" s="98" t="s">
        <v>277</v>
      </c>
      <c r="B461" s="128">
        <v>953</v>
      </c>
      <c r="C461" s="87" t="s">
        <v>21</v>
      </c>
      <c r="D461" s="87" t="s">
        <v>278</v>
      </c>
      <c r="E461" s="87" t="s">
        <v>5</v>
      </c>
      <c r="F461" s="87"/>
      <c r="G461" s="153">
        <f>G462</f>
        <v>695.35</v>
      </c>
      <c r="H461" s="5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2"/>
      <c r="Y461" s="160"/>
      <c r="Z461" s="141">
        <f>Z462</f>
        <v>695.34871</v>
      </c>
      <c r="AA461" s="162">
        <f t="shared" si="93"/>
        <v>99.99981448191558</v>
      </c>
      <c r="AB461" s="182"/>
      <c r="AC461" s="182"/>
    </row>
    <row r="462" spans="1:29" ht="16.5" outlineLevel="6" thickBot="1">
      <c r="A462" s="5" t="s">
        <v>129</v>
      </c>
      <c r="B462" s="21">
        <v>953</v>
      </c>
      <c r="C462" s="6" t="s">
        <v>21</v>
      </c>
      <c r="D462" s="6" t="s">
        <v>278</v>
      </c>
      <c r="E462" s="6" t="s">
        <v>128</v>
      </c>
      <c r="F462" s="6"/>
      <c r="G462" s="154">
        <f>G463</f>
        <v>695.35</v>
      </c>
      <c r="H462" s="5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2"/>
      <c r="Y462" s="160"/>
      <c r="Z462" s="145">
        <f>Z463</f>
        <v>695.34871</v>
      </c>
      <c r="AA462" s="162">
        <f t="shared" si="93"/>
        <v>99.99981448191558</v>
      </c>
      <c r="AB462" s="182"/>
      <c r="AC462" s="182"/>
    </row>
    <row r="463" spans="1:29" ht="48" outlineLevel="6" thickBot="1">
      <c r="A463" s="92" t="s">
        <v>306</v>
      </c>
      <c r="B463" s="130">
        <v>953</v>
      </c>
      <c r="C463" s="89" t="s">
        <v>21</v>
      </c>
      <c r="D463" s="89" t="s">
        <v>278</v>
      </c>
      <c r="E463" s="89" t="s">
        <v>92</v>
      </c>
      <c r="F463" s="89"/>
      <c r="G463" s="155">
        <v>695.35</v>
      </c>
      <c r="H463" s="5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2"/>
      <c r="Y463" s="160"/>
      <c r="Z463" s="165">
        <v>695.34871</v>
      </c>
      <c r="AA463" s="162">
        <f t="shared" si="93"/>
        <v>99.99981448191558</v>
      </c>
      <c r="AB463" s="182"/>
      <c r="AC463" s="182"/>
    </row>
    <row r="464" spans="1:29" ht="16.5" outlineLevel="6" thickBot="1">
      <c r="A464" s="110" t="s">
        <v>279</v>
      </c>
      <c r="B464" s="86">
        <v>953</v>
      </c>
      <c r="C464" s="103" t="s">
        <v>21</v>
      </c>
      <c r="D464" s="103" t="s">
        <v>280</v>
      </c>
      <c r="E464" s="103" t="s">
        <v>5</v>
      </c>
      <c r="F464" s="103"/>
      <c r="G464" s="157">
        <f>G465+G468</f>
        <v>2850</v>
      </c>
      <c r="H464" s="5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2"/>
      <c r="Y464" s="160"/>
      <c r="Z464" s="147">
        <f>Z465+Z468</f>
        <v>2850</v>
      </c>
      <c r="AA464" s="162">
        <f t="shared" si="93"/>
        <v>100</v>
      </c>
      <c r="AB464" s="182"/>
      <c r="AC464" s="182"/>
    </row>
    <row r="465" spans="1:29" ht="32.25" outlineLevel="6" thickBot="1">
      <c r="A465" s="5" t="s">
        <v>107</v>
      </c>
      <c r="B465" s="21">
        <v>953</v>
      </c>
      <c r="C465" s="6" t="s">
        <v>21</v>
      </c>
      <c r="D465" s="6" t="s">
        <v>280</v>
      </c>
      <c r="E465" s="6" t="s">
        <v>101</v>
      </c>
      <c r="F465" s="6"/>
      <c r="G465" s="154">
        <f>G466</f>
        <v>0</v>
      </c>
      <c r="H465" s="5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2"/>
      <c r="Y465" s="160"/>
      <c r="Z465" s="145">
        <f>Z466</f>
        <v>0</v>
      </c>
      <c r="AA465" s="162">
        <v>0</v>
      </c>
      <c r="AB465" s="182"/>
      <c r="AC465" s="182"/>
    </row>
    <row r="466" spans="1:29" ht="32.25" outlineLevel="6" thickBot="1">
      <c r="A466" s="84" t="s">
        <v>109</v>
      </c>
      <c r="B466" s="88">
        <v>953</v>
      </c>
      <c r="C466" s="89" t="s">
        <v>21</v>
      </c>
      <c r="D466" s="89" t="s">
        <v>280</v>
      </c>
      <c r="E466" s="89" t="s">
        <v>103</v>
      </c>
      <c r="F466" s="89"/>
      <c r="G466" s="155">
        <v>0</v>
      </c>
      <c r="H466" s="5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2"/>
      <c r="Y466" s="160"/>
      <c r="Z466" s="165">
        <v>0</v>
      </c>
      <c r="AA466" s="162">
        <v>0</v>
      </c>
      <c r="AB466" s="182"/>
      <c r="AC466" s="182"/>
    </row>
    <row r="467" spans="1:29" ht="16.5" outlineLevel="6" thickBot="1">
      <c r="A467" s="5" t="s">
        <v>129</v>
      </c>
      <c r="B467" s="21">
        <v>953</v>
      </c>
      <c r="C467" s="6" t="s">
        <v>21</v>
      </c>
      <c r="D467" s="6" t="s">
        <v>280</v>
      </c>
      <c r="E467" s="6" t="s">
        <v>128</v>
      </c>
      <c r="F467" s="6"/>
      <c r="G467" s="154">
        <f>G468</f>
        <v>2850</v>
      </c>
      <c r="H467" s="5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2"/>
      <c r="Y467" s="160"/>
      <c r="Z467" s="145">
        <f>Z468</f>
        <v>2850</v>
      </c>
      <c r="AA467" s="162">
        <f aca="true" t="shared" si="101" ref="AA467:AA502">Z467/G467*100</f>
        <v>100</v>
      </c>
      <c r="AB467" s="182"/>
      <c r="AC467" s="182"/>
    </row>
    <row r="468" spans="1:29" ht="48" outlineLevel="6" thickBot="1">
      <c r="A468" s="95" t="s">
        <v>306</v>
      </c>
      <c r="B468" s="88">
        <v>953</v>
      </c>
      <c r="C468" s="89" t="s">
        <v>21</v>
      </c>
      <c r="D468" s="89" t="s">
        <v>280</v>
      </c>
      <c r="E468" s="89" t="s">
        <v>92</v>
      </c>
      <c r="F468" s="89"/>
      <c r="G468" s="155">
        <v>2850</v>
      </c>
      <c r="H468" s="5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2"/>
      <c r="Y468" s="160"/>
      <c r="Z468" s="165">
        <v>2850</v>
      </c>
      <c r="AA468" s="162">
        <f t="shared" si="101"/>
        <v>100</v>
      </c>
      <c r="AB468" s="182"/>
      <c r="AC468" s="182"/>
    </row>
    <row r="469" spans="1:29" ht="32.25" outlineLevel="6" thickBot="1">
      <c r="A469" s="146" t="s">
        <v>281</v>
      </c>
      <c r="B469" s="86">
        <v>953</v>
      </c>
      <c r="C469" s="87" t="s">
        <v>21</v>
      </c>
      <c r="D469" s="87" t="s">
        <v>282</v>
      </c>
      <c r="E469" s="87" t="s">
        <v>5</v>
      </c>
      <c r="F469" s="87"/>
      <c r="G469" s="153">
        <f>G470</f>
        <v>593</v>
      </c>
      <c r="H469" s="5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2"/>
      <c r="Y469" s="160"/>
      <c r="Z469" s="141">
        <f>Z470</f>
        <v>263.77245</v>
      </c>
      <c r="AA469" s="162">
        <f t="shared" si="101"/>
        <v>44.48102023608769</v>
      </c>
      <c r="AB469" s="182"/>
      <c r="AC469" s="182"/>
    </row>
    <row r="470" spans="1:29" ht="32.25" outlineLevel="6" thickBot="1">
      <c r="A470" s="5" t="s">
        <v>133</v>
      </c>
      <c r="B470" s="21">
        <v>953</v>
      </c>
      <c r="C470" s="6" t="s">
        <v>21</v>
      </c>
      <c r="D470" s="6" t="s">
        <v>302</v>
      </c>
      <c r="E470" s="6" t="s">
        <v>131</v>
      </c>
      <c r="F470" s="6"/>
      <c r="G470" s="154">
        <f>G471</f>
        <v>593</v>
      </c>
      <c r="H470" s="5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2"/>
      <c r="Y470" s="160"/>
      <c r="Z470" s="145">
        <f>Z471</f>
        <v>263.77245</v>
      </c>
      <c r="AA470" s="162">
        <f t="shared" si="101"/>
        <v>44.48102023608769</v>
      </c>
      <c r="AB470" s="182"/>
      <c r="AC470" s="182"/>
    </row>
    <row r="471" spans="1:29" ht="32.25" outlineLevel="6" thickBot="1">
      <c r="A471" s="84" t="s">
        <v>134</v>
      </c>
      <c r="B471" s="88">
        <v>953</v>
      </c>
      <c r="C471" s="89" t="s">
        <v>21</v>
      </c>
      <c r="D471" s="89" t="s">
        <v>302</v>
      </c>
      <c r="E471" s="89" t="s">
        <v>132</v>
      </c>
      <c r="F471" s="89"/>
      <c r="G471" s="155">
        <v>593</v>
      </c>
      <c r="H471" s="5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2"/>
      <c r="Y471" s="160"/>
      <c r="Z471" s="165">
        <v>263.77245</v>
      </c>
      <c r="AA471" s="162">
        <f t="shared" si="101"/>
        <v>44.48102023608769</v>
      </c>
      <c r="AB471" s="182"/>
      <c r="AC471" s="182"/>
    </row>
    <row r="472" spans="1:29" ht="16.5" outlineLevel="6" thickBot="1">
      <c r="A472" s="120" t="s">
        <v>35</v>
      </c>
      <c r="B472" s="18">
        <v>953</v>
      </c>
      <c r="C472" s="39" t="s">
        <v>14</v>
      </c>
      <c r="D472" s="39" t="s">
        <v>6</v>
      </c>
      <c r="E472" s="39" t="s">
        <v>5</v>
      </c>
      <c r="F472" s="39"/>
      <c r="G472" s="156">
        <f>G477+G473</f>
        <v>14117.091</v>
      </c>
      <c r="H472" s="5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2"/>
      <c r="Y472" s="160"/>
      <c r="Z472" s="158">
        <f>Z477+Z473</f>
        <v>14067.95153</v>
      </c>
      <c r="AA472" s="162">
        <f t="shared" si="101"/>
        <v>99.65191504397046</v>
      </c>
      <c r="AB472" s="182"/>
      <c r="AC472" s="182"/>
    </row>
    <row r="473" spans="1:29" ht="32.25" outlineLevel="6" thickBot="1">
      <c r="A473" s="108" t="s">
        <v>144</v>
      </c>
      <c r="B473" s="19">
        <v>953</v>
      </c>
      <c r="C473" s="9" t="s">
        <v>14</v>
      </c>
      <c r="D473" s="9" t="s">
        <v>145</v>
      </c>
      <c r="E473" s="9" t="s">
        <v>5</v>
      </c>
      <c r="F473" s="39"/>
      <c r="G473" s="151">
        <f>G474</f>
        <v>6.191</v>
      </c>
      <c r="H473" s="5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2"/>
      <c r="Y473" s="160"/>
      <c r="Z473" s="139">
        <f>Z474</f>
        <v>6.191</v>
      </c>
      <c r="AA473" s="162">
        <f t="shared" si="101"/>
        <v>100</v>
      </c>
      <c r="AB473" s="182"/>
      <c r="AC473" s="182"/>
    </row>
    <row r="474" spans="1:29" ht="32.25" outlineLevel="6" thickBot="1">
      <c r="A474" s="108" t="s">
        <v>146</v>
      </c>
      <c r="B474" s="19">
        <v>953</v>
      </c>
      <c r="C474" s="11" t="s">
        <v>14</v>
      </c>
      <c r="D474" s="11" t="s">
        <v>147</v>
      </c>
      <c r="E474" s="11" t="s">
        <v>5</v>
      </c>
      <c r="F474" s="39"/>
      <c r="G474" s="151">
        <f>G475</f>
        <v>6.191</v>
      </c>
      <c r="H474" s="5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2"/>
      <c r="Y474" s="160"/>
      <c r="Z474" s="139">
        <f>Z475</f>
        <v>6.191</v>
      </c>
      <c r="AA474" s="162">
        <f t="shared" si="101"/>
        <v>100</v>
      </c>
      <c r="AB474" s="182"/>
      <c r="AC474" s="182"/>
    </row>
    <row r="475" spans="1:29" ht="16.5" outlineLevel="6" thickBot="1">
      <c r="A475" s="90" t="s">
        <v>158</v>
      </c>
      <c r="B475" s="86">
        <v>953</v>
      </c>
      <c r="C475" s="87" t="s">
        <v>14</v>
      </c>
      <c r="D475" s="87" t="s">
        <v>159</v>
      </c>
      <c r="E475" s="87" t="s">
        <v>5</v>
      </c>
      <c r="F475" s="87"/>
      <c r="G475" s="141">
        <f>G476</f>
        <v>6.191</v>
      </c>
      <c r="H475" s="5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2"/>
      <c r="Y475" s="160"/>
      <c r="Z475" s="141">
        <f>Z476</f>
        <v>6.191</v>
      </c>
      <c r="AA475" s="162">
        <f t="shared" si="101"/>
        <v>100</v>
      </c>
      <c r="AB475" s="182"/>
      <c r="AC475" s="182"/>
    </row>
    <row r="476" spans="1:29" ht="16.5" outlineLevel="6" thickBot="1">
      <c r="A476" s="5" t="s">
        <v>118</v>
      </c>
      <c r="B476" s="21">
        <v>953</v>
      </c>
      <c r="C476" s="6" t="s">
        <v>14</v>
      </c>
      <c r="D476" s="6" t="s">
        <v>159</v>
      </c>
      <c r="E476" s="6" t="s">
        <v>340</v>
      </c>
      <c r="F476" s="6"/>
      <c r="G476" s="145">
        <v>6.191</v>
      </c>
      <c r="H476" s="145">
        <v>6.191</v>
      </c>
      <c r="I476" s="145">
        <v>6.191</v>
      </c>
      <c r="J476" s="145">
        <v>6.191</v>
      </c>
      <c r="K476" s="145">
        <v>6.191</v>
      </c>
      <c r="L476" s="145">
        <v>6.191</v>
      </c>
      <c r="M476" s="145">
        <v>6.191</v>
      </c>
      <c r="N476" s="145">
        <v>6.191</v>
      </c>
      <c r="O476" s="145">
        <v>6.191</v>
      </c>
      <c r="P476" s="145">
        <v>6.191</v>
      </c>
      <c r="Q476" s="145">
        <v>6.191</v>
      </c>
      <c r="R476" s="145">
        <v>6.191</v>
      </c>
      <c r="S476" s="145">
        <v>6.191</v>
      </c>
      <c r="T476" s="145">
        <v>6.191</v>
      </c>
      <c r="U476" s="145">
        <v>6.191</v>
      </c>
      <c r="V476" s="145">
        <v>6.191</v>
      </c>
      <c r="W476" s="145">
        <v>6.191</v>
      </c>
      <c r="X476" s="145">
        <v>6.191</v>
      </c>
      <c r="Y476" s="145">
        <v>6.191</v>
      </c>
      <c r="Z476" s="145">
        <v>6.191</v>
      </c>
      <c r="AA476" s="162">
        <f t="shared" si="101"/>
        <v>100</v>
      </c>
      <c r="AB476" s="182"/>
      <c r="AC476" s="182"/>
    </row>
    <row r="477" spans="1:29" ht="16.5" outlineLevel="6" thickBot="1">
      <c r="A477" s="76" t="s">
        <v>357</v>
      </c>
      <c r="B477" s="19">
        <v>953</v>
      </c>
      <c r="C477" s="11" t="s">
        <v>14</v>
      </c>
      <c r="D477" s="11" t="s">
        <v>251</v>
      </c>
      <c r="E477" s="11" t="s">
        <v>5</v>
      </c>
      <c r="F477" s="11"/>
      <c r="G477" s="152">
        <f>G478</f>
        <v>14110.9</v>
      </c>
      <c r="H477" s="5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2"/>
      <c r="Y477" s="160"/>
      <c r="Z477" s="142">
        <f>Z478</f>
        <v>14061.76053</v>
      </c>
      <c r="AA477" s="162">
        <f t="shared" si="101"/>
        <v>99.65176232557809</v>
      </c>
      <c r="AB477" s="182"/>
      <c r="AC477" s="182"/>
    </row>
    <row r="478" spans="1:29" ht="32.25" outlineLevel="6" thickBot="1">
      <c r="A478" s="76" t="s">
        <v>281</v>
      </c>
      <c r="B478" s="19">
        <v>953</v>
      </c>
      <c r="C478" s="11" t="s">
        <v>14</v>
      </c>
      <c r="D478" s="11" t="s">
        <v>282</v>
      </c>
      <c r="E478" s="11" t="s">
        <v>5</v>
      </c>
      <c r="F478" s="11"/>
      <c r="G478" s="152">
        <f>G479</f>
        <v>14110.9</v>
      </c>
      <c r="H478" s="5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2"/>
      <c r="Y478" s="160"/>
      <c r="Z478" s="142">
        <f>Z479</f>
        <v>14061.76053</v>
      </c>
      <c r="AA478" s="162">
        <f t="shared" si="101"/>
        <v>99.65176232557809</v>
      </c>
      <c r="AB478" s="182"/>
      <c r="AC478" s="182"/>
    </row>
    <row r="479" spans="1:29" ht="32.25" outlineLevel="6" thickBot="1">
      <c r="A479" s="90" t="s">
        <v>160</v>
      </c>
      <c r="B479" s="86">
        <v>953</v>
      </c>
      <c r="C479" s="87" t="s">
        <v>14</v>
      </c>
      <c r="D479" s="87" t="s">
        <v>283</v>
      </c>
      <c r="E479" s="87" t="s">
        <v>5</v>
      </c>
      <c r="F479" s="87"/>
      <c r="G479" s="153">
        <f>G480+G483+G486</f>
        <v>14110.9</v>
      </c>
      <c r="H479" s="5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2"/>
      <c r="Y479" s="160"/>
      <c r="Z479" s="141">
        <f>Z480+Z483+Z486</f>
        <v>14061.76053</v>
      </c>
      <c r="AA479" s="162">
        <f t="shared" si="101"/>
        <v>99.65176232557809</v>
      </c>
      <c r="AB479" s="182"/>
      <c r="AC479" s="182"/>
    </row>
    <row r="480" spans="1:29" ht="19.5" customHeight="1" outlineLevel="6" thickBot="1">
      <c r="A480" s="5" t="s">
        <v>120</v>
      </c>
      <c r="B480" s="21">
        <v>953</v>
      </c>
      <c r="C480" s="6" t="s">
        <v>14</v>
      </c>
      <c r="D480" s="6" t="s">
        <v>283</v>
      </c>
      <c r="E480" s="6" t="s">
        <v>119</v>
      </c>
      <c r="F480" s="6"/>
      <c r="G480" s="154">
        <f>G481+G482</f>
        <v>12167.716</v>
      </c>
      <c r="H480" s="5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2"/>
      <c r="Y480" s="160"/>
      <c r="Z480" s="145">
        <f>Z481+Z482</f>
        <v>12159.37983</v>
      </c>
      <c r="AA480" s="162">
        <f t="shared" si="101"/>
        <v>99.93148944304748</v>
      </c>
      <c r="AB480" s="182"/>
      <c r="AC480" s="182"/>
    </row>
    <row r="481" spans="1:29" ht="16.5" outlineLevel="6" thickBot="1">
      <c r="A481" s="84" t="s">
        <v>99</v>
      </c>
      <c r="B481" s="88">
        <v>953</v>
      </c>
      <c r="C481" s="89" t="s">
        <v>14</v>
      </c>
      <c r="D481" s="89" t="s">
        <v>283</v>
      </c>
      <c r="E481" s="89" t="s">
        <v>121</v>
      </c>
      <c r="F481" s="89"/>
      <c r="G481" s="155">
        <v>12167.716</v>
      </c>
      <c r="H481" s="5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2"/>
      <c r="Y481" s="160"/>
      <c r="Z481" s="165">
        <v>12159.37983</v>
      </c>
      <c r="AA481" s="162">
        <f t="shared" si="101"/>
        <v>99.93148944304748</v>
      </c>
      <c r="AB481" s="182"/>
      <c r="AC481" s="182"/>
    </row>
    <row r="482" spans="1:29" ht="32.25" outlineLevel="6" thickBot="1">
      <c r="A482" s="84" t="s">
        <v>100</v>
      </c>
      <c r="B482" s="88">
        <v>953</v>
      </c>
      <c r="C482" s="89" t="s">
        <v>14</v>
      </c>
      <c r="D482" s="89" t="s">
        <v>283</v>
      </c>
      <c r="E482" s="89" t="s">
        <v>122</v>
      </c>
      <c r="F482" s="89"/>
      <c r="G482" s="155">
        <v>0</v>
      </c>
      <c r="H482" s="31">
        <f aca="true" t="shared" si="102" ref="H482:X482">H483+H500</f>
        <v>0</v>
      </c>
      <c r="I482" s="31">
        <f t="shared" si="102"/>
        <v>0</v>
      </c>
      <c r="J482" s="31">
        <f t="shared" si="102"/>
        <v>0</v>
      </c>
      <c r="K482" s="31">
        <f t="shared" si="102"/>
        <v>0</v>
      </c>
      <c r="L482" s="31">
        <f t="shared" si="102"/>
        <v>0</v>
      </c>
      <c r="M482" s="31">
        <f t="shared" si="102"/>
        <v>0</v>
      </c>
      <c r="N482" s="31">
        <f t="shared" si="102"/>
        <v>0</v>
      </c>
      <c r="O482" s="31">
        <f t="shared" si="102"/>
        <v>0</v>
      </c>
      <c r="P482" s="31">
        <f t="shared" si="102"/>
        <v>0</v>
      </c>
      <c r="Q482" s="31">
        <f t="shared" si="102"/>
        <v>0</v>
      </c>
      <c r="R482" s="31">
        <f t="shared" si="102"/>
        <v>0</v>
      </c>
      <c r="S482" s="31">
        <f t="shared" si="102"/>
        <v>0</v>
      </c>
      <c r="T482" s="31">
        <f t="shared" si="102"/>
        <v>0</v>
      </c>
      <c r="U482" s="31">
        <f t="shared" si="102"/>
        <v>0</v>
      </c>
      <c r="V482" s="31">
        <f t="shared" si="102"/>
        <v>0</v>
      </c>
      <c r="W482" s="31">
        <f t="shared" si="102"/>
        <v>0</v>
      </c>
      <c r="X482" s="63">
        <f t="shared" si="102"/>
        <v>12003.04085</v>
      </c>
      <c r="Y482" s="160" t="e">
        <f>X482/G482*100</f>
        <v>#DIV/0!</v>
      </c>
      <c r="Z482" s="165">
        <v>0</v>
      </c>
      <c r="AA482" s="162">
        <v>0</v>
      </c>
      <c r="AB482" s="182"/>
      <c r="AC482" s="182"/>
    </row>
    <row r="483" spans="1:29" ht="32.25" outlineLevel="6" thickBot="1">
      <c r="A483" s="5" t="s">
        <v>107</v>
      </c>
      <c r="B483" s="21">
        <v>953</v>
      </c>
      <c r="C483" s="6" t="s">
        <v>14</v>
      </c>
      <c r="D483" s="6" t="s">
        <v>283</v>
      </c>
      <c r="E483" s="6" t="s">
        <v>101</v>
      </c>
      <c r="F483" s="6"/>
      <c r="G483" s="154">
        <f>G484+G485</f>
        <v>1842.59903</v>
      </c>
      <c r="H483" s="32">
        <f aca="true" t="shared" si="103" ref="H483:X484">H484</f>
        <v>0</v>
      </c>
      <c r="I483" s="32">
        <f t="shared" si="103"/>
        <v>0</v>
      </c>
      <c r="J483" s="32">
        <f t="shared" si="103"/>
        <v>0</v>
      </c>
      <c r="K483" s="32">
        <f t="shared" si="103"/>
        <v>0</v>
      </c>
      <c r="L483" s="32">
        <f t="shared" si="103"/>
        <v>0</v>
      </c>
      <c r="M483" s="32">
        <f t="shared" si="103"/>
        <v>0</v>
      </c>
      <c r="N483" s="32">
        <f t="shared" si="103"/>
        <v>0</v>
      </c>
      <c r="O483" s="32">
        <f t="shared" si="103"/>
        <v>0</v>
      </c>
      <c r="P483" s="32">
        <f t="shared" si="103"/>
        <v>0</v>
      </c>
      <c r="Q483" s="32">
        <f t="shared" si="103"/>
        <v>0</v>
      </c>
      <c r="R483" s="32">
        <f t="shared" si="103"/>
        <v>0</v>
      </c>
      <c r="S483" s="32">
        <f t="shared" si="103"/>
        <v>0</v>
      </c>
      <c r="T483" s="32">
        <f t="shared" si="103"/>
        <v>0</v>
      </c>
      <c r="U483" s="32">
        <f t="shared" si="103"/>
        <v>0</v>
      </c>
      <c r="V483" s="32">
        <f t="shared" si="103"/>
        <v>0</v>
      </c>
      <c r="W483" s="32">
        <f t="shared" si="103"/>
        <v>0</v>
      </c>
      <c r="X483" s="64">
        <f t="shared" si="103"/>
        <v>12003.04085</v>
      </c>
      <c r="Y483" s="160">
        <f>X483/G483*100</f>
        <v>651.4190366202461</v>
      </c>
      <c r="Z483" s="145">
        <f>Z484+Z485</f>
        <v>1801.796</v>
      </c>
      <c r="AA483" s="162">
        <f t="shared" si="101"/>
        <v>97.78557193748225</v>
      </c>
      <c r="AB483" s="182"/>
      <c r="AC483" s="182"/>
    </row>
    <row r="484" spans="1:29" ht="32.25" outlineLevel="6" thickBot="1">
      <c r="A484" s="84" t="s">
        <v>108</v>
      </c>
      <c r="B484" s="88">
        <v>953</v>
      </c>
      <c r="C484" s="89" t="s">
        <v>14</v>
      </c>
      <c r="D484" s="89" t="s">
        <v>283</v>
      </c>
      <c r="E484" s="89" t="s">
        <v>102</v>
      </c>
      <c r="F484" s="89"/>
      <c r="G484" s="155">
        <v>0</v>
      </c>
      <c r="H484" s="34">
        <f t="shared" si="103"/>
        <v>0</v>
      </c>
      <c r="I484" s="34">
        <f t="shared" si="103"/>
        <v>0</v>
      </c>
      <c r="J484" s="34">
        <f t="shared" si="103"/>
        <v>0</v>
      </c>
      <c r="K484" s="34">
        <f t="shared" si="103"/>
        <v>0</v>
      </c>
      <c r="L484" s="34">
        <f t="shared" si="103"/>
        <v>0</v>
      </c>
      <c r="M484" s="34">
        <f t="shared" si="103"/>
        <v>0</v>
      </c>
      <c r="N484" s="34">
        <f t="shared" si="103"/>
        <v>0</v>
      </c>
      <c r="O484" s="34">
        <f t="shared" si="103"/>
        <v>0</v>
      </c>
      <c r="P484" s="34">
        <f t="shared" si="103"/>
        <v>0</v>
      </c>
      <c r="Q484" s="34">
        <f t="shared" si="103"/>
        <v>0</v>
      </c>
      <c r="R484" s="34">
        <f t="shared" si="103"/>
        <v>0</v>
      </c>
      <c r="S484" s="34">
        <f t="shared" si="103"/>
        <v>0</v>
      </c>
      <c r="T484" s="34">
        <f t="shared" si="103"/>
        <v>0</v>
      </c>
      <c r="U484" s="34">
        <f t="shared" si="103"/>
        <v>0</v>
      </c>
      <c r="V484" s="34">
        <f t="shared" si="103"/>
        <v>0</v>
      </c>
      <c r="W484" s="34">
        <f t="shared" si="103"/>
        <v>0</v>
      </c>
      <c r="X484" s="65">
        <f t="shared" si="103"/>
        <v>12003.04085</v>
      </c>
      <c r="Y484" s="160" t="e">
        <f>X484/G484*100</f>
        <v>#DIV/0!</v>
      </c>
      <c r="Z484" s="165">
        <v>0</v>
      </c>
      <c r="AA484" s="162">
        <v>0</v>
      </c>
      <c r="AB484" s="182"/>
      <c r="AC484" s="182"/>
    </row>
    <row r="485" spans="1:29" ht="32.25" outlineLevel="6" thickBot="1">
      <c r="A485" s="84" t="s">
        <v>109</v>
      </c>
      <c r="B485" s="88">
        <v>953</v>
      </c>
      <c r="C485" s="89" t="s">
        <v>14</v>
      </c>
      <c r="D485" s="89" t="s">
        <v>283</v>
      </c>
      <c r="E485" s="89" t="s">
        <v>103</v>
      </c>
      <c r="F485" s="89"/>
      <c r="G485" s="155">
        <v>1842.59903</v>
      </c>
      <c r="H485" s="2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44"/>
      <c r="X485" s="62">
        <v>12003.04085</v>
      </c>
      <c r="Y485" s="160">
        <f>X485/G485*100</f>
        <v>651.4190366202461</v>
      </c>
      <c r="Z485" s="165">
        <v>1801.796</v>
      </c>
      <c r="AA485" s="162">
        <f t="shared" si="101"/>
        <v>97.78557193748225</v>
      </c>
      <c r="AB485" s="182"/>
      <c r="AC485" s="182"/>
    </row>
    <row r="486" spans="1:29" ht="16.5" outlineLevel="6" thickBot="1">
      <c r="A486" s="5" t="s">
        <v>110</v>
      </c>
      <c r="B486" s="21">
        <v>953</v>
      </c>
      <c r="C486" s="6" t="s">
        <v>14</v>
      </c>
      <c r="D486" s="6" t="s">
        <v>283</v>
      </c>
      <c r="E486" s="6" t="s">
        <v>104</v>
      </c>
      <c r="F486" s="6"/>
      <c r="G486" s="154">
        <f>G487+G488</f>
        <v>100.58497000000001</v>
      </c>
      <c r="H486" s="5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2"/>
      <c r="Y486" s="160"/>
      <c r="Z486" s="145">
        <f>Z487+Z488</f>
        <v>100.58470000000001</v>
      </c>
      <c r="AA486" s="162">
        <f t="shared" si="101"/>
        <v>99.9997315702336</v>
      </c>
      <c r="AB486" s="182"/>
      <c r="AC486" s="182"/>
    </row>
    <row r="487" spans="1:29" ht="32.25" outlineLevel="6" thickBot="1">
      <c r="A487" s="84" t="s">
        <v>111</v>
      </c>
      <c r="B487" s="88">
        <v>953</v>
      </c>
      <c r="C487" s="89" t="s">
        <v>14</v>
      </c>
      <c r="D487" s="89" t="s">
        <v>283</v>
      </c>
      <c r="E487" s="89" t="s">
        <v>105</v>
      </c>
      <c r="F487" s="89"/>
      <c r="G487" s="155">
        <v>2.671</v>
      </c>
      <c r="H487" s="5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2"/>
      <c r="Y487" s="160"/>
      <c r="Z487" s="165">
        <v>2.671</v>
      </c>
      <c r="AA487" s="162">
        <f t="shared" si="101"/>
        <v>100</v>
      </c>
      <c r="AB487" s="182"/>
      <c r="AC487" s="182"/>
    </row>
    <row r="488" spans="1:29" ht="16.5" outlineLevel="6" thickBot="1">
      <c r="A488" s="84" t="s">
        <v>112</v>
      </c>
      <c r="B488" s="88">
        <v>953</v>
      </c>
      <c r="C488" s="89" t="s">
        <v>14</v>
      </c>
      <c r="D488" s="89" t="s">
        <v>283</v>
      </c>
      <c r="E488" s="89" t="s">
        <v>106</v>
      </c>
      <c r="F488" s="89"/>
      <c r="G488" s="155">
        <v>97.91397</v>
      </c>
      <c r="H488" s="5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2"/>
      <c r="Y488" s="160"/>
      <c r="Z488" s="165">
        <v>97.9137</v>
      </c>
      <c r="AA488" s="162">
        <f t="shared" si="101"/>
        <v>99.99972424772481</v>
      </c>
      <c r="AB488" s="182"/>
      <c r="AC488" s="182"/>
    </row>
    <row r="489" spans="1:29" ht="19.5" outlineLevel="6" thickBot="1">
      <c r="A489" s="104" t="s">
        <v>47</v>
      </c>
      <c r="B489" s="18">
        <v>953</v>
      </c>
      <c r="C489" s="14" t="s">
        <v>46</v>
      </c>
      <c r="D489" s="14" t="s">
        <v>6</v>
      </c>
      <c r="E489" s="14" t="s">
        <v>5</v>
      </c>
      <c r="F489" s="14"/>
      <c r="G489" s="150">
        <f>G490+G497</f>
        <v>3025</v>
      </c>
      <c r="H489" s="5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2"/>
      <c r="Y489" s="160"/>
      <c r="Z489" s="138">
        <f>Z490+Z496</f>
        <v>3025</v>
      </c>
      <c r="AA489" s="162">
        <f t="shared" si="101"/>
        <v>100</v>
      </c>
      <c r="AB489" s="182"/>
      <c r="AC489" s="182"/>
    </row>
    <row r="490" spans="1:29" ht="19.5" outlineLevel="6" thickBot="1">
      <c r="A490" s="120" t="s">
        <v>38</v>
      </c>
      <c r="B490" s="18">
        <v>954</v>
      </c>
      <c r="C490" s="14" t="s">
        <v>17</v>
      </c>
      <c r="D490" s="14" t="s">
        <v>6</v>
      </c>
      <c r="E490" s="14" t="s">
        <v>5</v>
      </c>
      <c r="F490" s="14"/>
      <c r="G490" s="150">
        <f>G491</f>
        <v>30</v>
      </c>
      <c r="H490" s="5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2"/>
      <c r="Y490" s="160"/>
      <c r="Z490" s="158">
        <f>Z491</f>
        <v>30</v>
      </c>
      <c r="AA490" s="162">
        <f t="shared" si="101"/>
        <v>100</v>
      </c>
      <c r="AB490" s="182"/>
      <c r="AC490" s="182"/>
    </row>
    <row r="491" spans="1:29" ht="32.25" outlineLevel="6" thickBot="1">
      <c r="A491" s="108" t="s">
        <v>144</v>
      </c>
      <c r="B491" s="19">
        <v>953</v>
      </c>
      <c r="C491" s="9" t="s">
        <v>17</v>
      </c>
      <c r="D491" s="9" t="s">
        <v>145</v>
      </c>
      <c r="E491" s="9" t="s">
        <v>5</v>
      </c>
      <c r="F491" s="9"/>
      <c r="G491" s="151">
        <f>G493</f>
        <v>30</v>
      </c>
      <c r="H491" s="5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2"/>
      <c r="Y491" s="160"/>
      <c r="Z491" s="139">
        <f>Z492</f>
        <v>30</v>
      </c>
      <c r="AA491" s="162">
        <f t="shared" si="101"/>
        <v>100</v>
      </c>
      <c r="AB491" s="182"/>
      <c r="AC491" s="182"/>
    </row>
    <row r="492" spans="1:29" ht="32.25" outlineLevel="6" thickBot="1">
      <c r="A492" s="108" t="s">
        <v>146</v>
      </c>
      <c r="B492" s="19">
        <v>953</v>
      </c>
      <c r="C492" s="11" t="s">
        <v>17</v>
      </c>
      <c r="D492" s="11" t="s">
        <v>147</v>
      </c>
      <c r="E492" s="11" t="s">
        <v>5</v>
      </c>
      <c r="F492" s="11"/>
      <c r="G492" s="152">
        <f>G493</f>
        <v>30</v>
      </c>
      <c r="H492" s="5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2"/>
      <c r="Y492" s="160"/>
      <c r="Z492" s="142">
        <f>Z493</f>
        <v>30</v>
      </c>
      <c r="AA492" s="162">
        <f t="shared" si="101"/>
        <v>100</v>
      </c>
      <c r="AB492" s="182"/>
      <c r="AC492" s="182"/>
    </row>
    <row r="493" spans="1:29" ht="32.25" outlineLevel="6" thickBot="1">
      <c r="A493" s="110" t="s">
        <v>391</v>
      </c>
      <c r="B493" s="86">
        <v>953</v>
      </c>
      <c r="C493" s="87" t="s">
        <v>17</v>
      </c>
      <c r="D493" s="87" t="s">
        <v>393</v>
      </c>
      <c r="E493" s="87" t="s">
        <v>5</v>
      </c>
      <c r="F493" s="87"/>
      <c r="G493" s="153">
        <f>G494</f>
        <v>30</v>
      </c>
      <c r="H493" s="5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2"/>
      <c r="Y493" s="160"/>
      <c r="Z493" s="141">
        <f>Z494</f>
        <v>30</v>
      </c>
      <c r="AA493" s="162">
        <f t="shared" si="101"/>
        <v>100</v>
      </c>
      <c r="AB493" s="182"/>
      <c r="AC493" s="182"/>
    </row>
    <row r="494" spans="1:29" ht="32.25" outlineLevel="6" thickBot="1">
      <c r="A494" s="5" t="s">
        <v>114</v>
      </c>
      <c r="B494" s="21">
        <v>953</v>
      </c>
      <c r="C494" s="6" t="s">
        <v>17</v>
      </c>
      <c r="D494" s="6" t="s">
        <v>393</v>
      </c>
      <c r="E494" s="6" t="s">
        <v>394</v>
      </c>
      <c r="F494" s="6"/>
      <c r="G494" s="154">
        <f>G495</f>
        <v>30</v>
      </c>
      <c r="H494" s="5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2"/>
      <c r="Y494" s="160"/>
      <c r="Z494" s="145">
        <f>Z495</f>
        <v>30</v>
      </c>
      <c r="AA494" s="162">
        <f t="shared" si="101"/>
        <v>100</v>
      </c>
      <c r="AB494" s="182"/>
      <c r="AC494" s="182"/>
    </row>
    <row r="495" spans="1:29" ht="32.25" outlineLevel="6" thickBot="1">
      <c r="A495" s="84" t="s">
        <v>392</v>
      </c>
      <c r="B495" s="88">
        <v>953</v>
      </c>
      <c r="C495" s="89" t="s">
        <v>17</v>
      </c>
      <c r="D495" s="89" t="s">
        <v>393</v>
      </c>
      <c r="E495" s="89" t="s">
        <v>394</v>
      </c>
      <c r="F495" s="89"/>
      <c r="G495" s="155">
        <v>30</v>
      </c>
      <c r="H495" s="5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2"/>
      <c r="Y495" s="160"/>
      <c r="Z495" s="165">
        <v>30</v>
      </c>
      <c r="AA495" s="162">
        <f t="shared" si="101"/>
        <v>100</v>
      </c>
      <c r="AB495" s="182"/>
      <c r="AC495" s="182"/>
    </row>
    <row r="496" spans="1:29" ht="16.5" outlineLevel="6" thickBot="1">
      <c r="A496" s="120" t="s">
        <v>41</v>
      </c>
      <c r="B496" s="18">
        <v>953</v>
      </c>
      <c r="C496" s="39" t="s">
        <v>22</v>
      </c>
      <c r="D496" s="39" t="s">
        <v>6</v>
      </c>
      <c r="E496" s="39" t="s">
        <v>5</v>
      </c>
      <c r="F496" s="39"/>
      <c r="G496" s="156">
        <f>G497</f>
        <v>2995</v>
      </c>
      <c r="H496" s="5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2"/>
      <c r="Y496" s="160"/>
      <c r="Z496" s="158">
        <f>Z497</f>
        <v>2995</v>
      </c>
      <c r="AA496" s="162">
        <f t="shared" si="101"/>
        <v>100</v>
      </c>
      <c r="AB496" s="182"/>
      <c r="AC496" s="182"/>
    </row>
    <row r="497" spans="1:29" ht="32.25" outlineLevel="6" thickBot="1">
      <c r="A497" s="108" t="s">
        <v>144</v>
      </c>
      <c r="B497" s="19">
        <v>953</v>
      </c>
      <c r="C497" s="9" t="s">
        <v>22</v>
      </c>
      <c r="D497" s="9" t="s">
        <v>145</v>
      </c>
      <c r="E497" s="9" t="s">
        <v>5</v>
      </c>
      <c r="F497" s="9"/>
      <c r="G497" s="151">
        <f>G498</f>
        <v>2995</v>
      </c>
      <c r="H497" s="5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2"/>
      <c r="Y497" s="160"/>
      <c r="Z497" s="139">
        <f>Z498</f>
        <v>2995</v>
      </c>
      <c r="AA497" s="162">
        <f t="shared" si="101"/>
        <v>100</v>
      </c>
      <c r="AB497" s="182"/>
      <c r="AC497" s="182"/>
    </row>
    <row r="498" spans="1:29" ht="32.25" outlineLevel="6" thickBot="1">
      <c r="A498" s="108" t="s">
        <v>146</v>
      </c>
      <c r="B498" s="19">
        <v>953</v>
      </c>
      <c r="C498" s="11" t="s">
        <v>22</v>
      </c>
      <c r="D498" s="11" t="s">
        <v>147</v>
      </c>
      <c r="E498" s="11" t="s">
        <v>5</v>
      </c>
      <c r="F498" s="11"/>
      <c r="G498" s="152">
        <f>G499</f>
        <v>2995</v>
      </c>
      <c r="H498" s="5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2"/>
      <c r="Y498" s="160"/>
      <c r="Z498" s="142">
        <f>Z499</f>
        <v>2995</v>
      </c>
      <c r="AA498" s="162">
        <f t="shared" si="101"/>
        <v>100</v>
      </c>
      <c r="AB498" s="182"/>
      <c r="AC498" s="182"/>
    </row>
    <row r="499" spans="1:29" ht="51" customHeight="1" outlineLevel="6" thickBot="1">
      <c r="A499" s="110" t="s">
        <v>284</v>
      </c>
      <c r="B499" s="86">
        <v>953</v>
      </c>
      <c r="C499" s="87" t="s">
        <v>22</v>
      </c>
      <c r="D499" s="87" t="s">
        <v>285</v>
      </c>
      <c r="E499" s="87" t="s">
        <v>5</v>
      </c>
      <c r="F499" s="87"/>
      <c r="G499" s="153">
        <f>G500</f>
        <v>2995</v>
      </c>
      <c r="H499" s="5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2"/>
      <c r="Y499" s="160"/>
      <c r="Z499" s="141">
        <f>Z500</f>
        <v>2995</v>
      </c>
      <c r="AA499" s="162">
        <f t="shared" si="101"/>
        <v>100</v>
      </c>
      <c r="AB499" s="182"/>
      <c r="AC499" s="182"/>
    </row>
    <row r="500" spans="1:29" ht="24.75" customHeight="1" outlineLevel="6" thickBot="1">
      <c r="A500" s="5" t="s">
        <v>133</v>
      </c>
      <c r="B500" s="21">
        <v>953</v>
      </c>
      <c r="C500" s="6" t="s">
        <v>22</v>
      </c>
      <c r="D500" s="6" t="s">
        <v>285</v>
      </c>
      <c r="E500" s="6" t="s">
        <v>131</v>
      </c>
      <c r="F500" s="6"/>
      <c r="G500" s="154">
        <f>G501</f>
        <v>2995</v>
      </c>
      <c r="H500" s="32">
        <f aca="true" t="shared" si="104" ref="H500:X500">H501</f>
        <v>0</v>
      </c>
      <c r="I500" s="32">
        <f t="shared" si="104"/>
        <v>0</v>
      </c>
      <c r="J500" s="32">
        <f t="shared" si="104"/>
        <v>0</v>
      </c>
      <c r="K500" s="32">
        <f t="shared" si="104"/>
        <v>0</v>
      </c>
      <c r="L500" s="32">
        <f t="shared" si="104"/>
        <v>0</v>
      </c>
      <c r="M500" s="32">
        <f t="shared" si="104"/>
        <v>0</v>
      </c>
      <c r="N500" s="32">
        <f t="shared" si="104"/>
        <v>0</v>
      </c>
      <c r="O500" s="32">
        <f t="shared" si="104"/>
        <v>0</v>
      </c>
      <c r="P500" s="32">
        <f t="shared" si="104"/>
        <v>0</v>
      </c>
      <c r="Q500" s="32">
        <f t="shared" si="104"/>
        <v>0</v>
      </c>
      <c r="R500" s="32">
        <f t="shared" si="104"/>
        <v>0</v>
      </c>
      <c r="S500" s="32">
        <f t="shared" si="104"/>
        <v>0</v>
      </c>
      <c r="T500" s="32">
        <f t="shared" si="104"/>
        <v>0</v>
      </c>
      <c r="U500" s="32">
        <f t="shared" si="104"/>
        <v>0</v>
      </c>
      <c r="V500" s="32">
        <f t="shared" si="104"/>
        <v>0</v>
      </c>
      <c r="W500" s="32">
        <f t="shared" si="104"/>
        <v>0</v>
      </c>
      <c r="X500" s="64">
        <f t="shared" si="104"/>
        <v>0</v>
      </c>
      <c r="Y500" s="160">
        <v>0</v>
      </c>
      <c r="Z500" s="145">
        <f>Z501</f>
        <v>2995</v>
      </c>
      <c r="AA500" s="162">
        <f t="shared" si="101"/>
        <v>100</v>
      </c>
      <c r="AB500" s="182"/>
      <c r="AC500" s="182"/>
    </row>
    <row r="501" spans="1:29" ht="31.5" outlineLevel="6">
      <c r="A501" s="84" t="s">
        <v>134</v>
      </c>
      <c r="B501" s="88">
        <v>953</v>
      </c>
      <c r="C501" s="89" t="s">
        <v>22</v>
      </c>
      <c r="D501" s="89" t="s">
        <v>285</v>
      </c>
      <c r="E501" s="89" t="s">
        <v>132</v>
      </c>
      <c r="F501" s="89"/>
      <c r="G501" s="155">
        <v>2995</v>
      </c>
      <c r="H501" s="26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44"/>
      <c r="X501" s="62">
        <v>0</v>
      </c>
      <c r="Y501" s="160">
        <v>0</v>
      </c>
      <c r="Z501" s="165">
        <v>2995</v>
      </c>
      <c r="AA501" s="183">
        <f t="shared" si="101"/>
        <v>100</v>
      </c>
      <c r="AB501" s="182"/>
      <c r="AC501" s="182"/>
    </row>
    <row r="502" spans="1:27" ht="18.75">
      <c r="A502" s="47" t="s">
        <v>23</v>
      </c>
      <c r="B502" s="47"/>
      <c r="C502" s="47"/>
      <c r="D502" s="47"/>
      <c r="E502" s="47"/>
      <c r="F502" s="47"/>
      <c r="G502" s="143">
        <f>G379+G11</f>
        <v>576071.5828000001</v>
      </c>
      <c r="H502" s="143" t="e">
        <f aca="true" t="shared" si="105" ref="H502:Z502">H379+H11</f>
        <v>#REF!</v>
      </c>
      <c r="I502" s="143" t="e">
        <f t="shared" si="105"/>
        <v>#REF!</v>
      </c>
      <c r="J502" s="143" t="e">
        <f t="shared" si="105"/>
        <v>#REF!</v>
      </c>
      <c r="K502" s="143" t="e">
        <f t="shared" si="105"/>
        <v>#REF!</v>
      </c>
      <c r="L502" s="143" t="e">
        <f t="shared" si="105"/>
        <v>#REF!</v>
      </c>
      <c r="M502" s="143" t="e">
        <f t="shared" si="105"/>
        <v>#REF!</v>
      </c>
      <c r="N502" s="143" t="e">
        <f t="shared" si="105"/>
        <v>#REF!</v>
      </c>
      <c r="O502" s="143" t="e">
        <f t="shared" si="105"/>
        <v>#REF!</v>
      </c>
      <c r="P502" s="143" t="e">
        <f t="shared" si="105"/>
        <v>#REF!</v>
      </c>
      <c r="Q502" s="143" t="e">
        <f t="shared" si="105"/>
        <v>#REF!</v>
      </c>
      <c r="R502" s="143" t="e">
        <f t="shared" si="105"/>
        <v>#REF!</v>
      </c>
      <c r="S502" s="143" t="e">
        <f t="shared" si="105"/>
        <v>#REF!</v>
      </c>
      <c r="T502" s="143" t="e">
        <f t="shared" si="105"/>
        <v>#REF!</v>
      </c>
      <c r="U502" s="143" t="e">
        <f t="shared" si="105"/>
        <v>#REF!</v>
      </c>
      <c r="V502" s="143" t="e">
        <f t="shared" si="105"/>
        <v>#REF!</v>
      </c>
      <c r="W502" s="143" t="e">
        <f t="shared" si="105"/>
        <v>#REF!</v>
      </c>
      <c r="X502" s="143" t="e">
        <f t="shared" si="105"/>
        <v>#REF!</v>
      </c>
      <c r="Y502" s="143" t="e">
        <f t="shared" si="105"/>
        <v>#REF!</v>
      </c>
      <c r="Z502" s="38">
        <f t="shared" si="105"/>
        <v>572356.72467</v>
      </c>
      <c r="AA502" s="184">
        <f t="shared" si="101"/>
        <v>99.35513949291787</v>
      </c>
    </row>
    <row r="503" spans="1:23" ht="15.75">
      <c r="A503" s="1"/>
      <c r="B503" s="2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</sheetData>
  <sheetProtection/>
  <autoFilter ref="A10:AA502"/>
  <mergeCells count="6">
    <mergeCell ref="B3:AA3"/>
    <mergeCell ref="A8:V8"/>
    <mergeCell ref="C4:V4"/>
    <mergeCell ref="A7:V7"/>
    <mergeCell ref="B1:AA1"/>
    <mergeCell ref="B2:AA2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0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2016-04-27T00:40:55Z</cp:lastPrinted>
  <dcterms:created xsi:type="dcterms:W3CDTF">2008-11-11T04:53:42Z</dcterms:created>
  <dcterms:modified xsi:type="dcterms:W3CDTF">2016-04-27T00:41:07Z</dcterms:modified>
  <cp:category/>
  <cp:version/>
  <cp:contentType/>
  <cp:contentStatus/>
</cp:coreProperties>
</file>